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D:\ADOPV3 TAHUN 1 DIPOMA 2017\"/>
    </mc:Choice>
  </mc:AlternateContent>
  <workbookProtection workbookPassword="CE88" lockStructure="1"/>
  <bookViews>
    <workbookView xWindow="0" yWindow="0" windowWidth="15360" windowHeight="62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S347" i="17" l="1"/>
  <c r="U347" i="17" s="1"/>
  <c r="R405" i="17"/>
  <c r="R421" i="17"/>
  <c r="S315" i="17"/>
  <c r="U315" i="17" s="1"/>
  <c r="S419" i="17"/>
  <c r="R443" i="17"/>
  <c r="S255" i="17"/>
  <c r="U255" i="17" s="1"/>
  <c r="S325" i="17"/>
  <c r="U325" i="17" s="1"/>
  <c r="S331" i="17"/>
  <c r="U331" i="17" s="1"/>
  <c r="R441" i="17"/>
  <c r="R341" i="17"/>
  <c r="R469" i="17"/>
  <c r="S363" i="17"/>
  <c r="U363" i="17" s="1"/>
  <c r="S305" i="17"/>
  <c r="U305" i="17" s="1"/>
  <c r="S323" i="17"/>
  <c r="U323" i="17" s="1"/>
  <c r="R439" i="17"/>
  <c r="R483" i="17"/>
  <c r="R127" i="17"/>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U329" i="17" s="1"/>
  <c r="S413" i="17"/>
  <c r="U413" i="17" s="1"/>
  <c r="R417" i="17"/>
  <c r="S425" i="17"/>
  <c r="U425" i="17" s="1"/>
  <c r="S427" i="17"/>
  <c r="U427" i="17" s="1"/>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440"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KA109" i="15"/>
  <c r="I109" i="17" s="1"/>
  <c r="Q109" i="17" s="1"/>
  <c r="KB109" i="15"/>
  <c r="KB110" i="15"/>
  <c r="J110" i="17" s="1"/>
  <c r="L110" i="17" s="1"/>
  <c r="KA110" i="15"/>
  <c r="I110" i="17" s="1"/>
  <c r="KA111" i="15"/>
  <c r="I111" i="17" s="1"/>
  <c r="Q111" i="17" s="1"/>
  <c r="KB111" i="15"/>
  <c r="KB112" i="15"/>
  <c r="KA112" i="15"/>
  <c r="I112" i="17" s="1"/>
  <c r="Q112" i="17" s="1"/>
  <c r="KA113" i="15"/>
  <c r="I113" i="17" s="1"/>
  <c r="Q113" i="17" s="1"/>
  <c r="KB113" i="15"/>
  <c r="KB114" i="15"/>
  <c r="J114" i="17" s="1"/>
  <c r="L114" i="17" s="1"/>
  <c r="KA114" i="15"/>
  <c r="I114" i="17" s="1"/>
  <c r="KA115" i="15"/>
  <c r="I115" i="17" s="1"/>
  <c r="Q115" i="17" s="1"/>
  <c r="KB115" i="15"/>
  <c r="KB116" i="15"/>
  <c r="J116" i="17" s="1"/>
  <c r="KA116" i="15"/>
  <c r="I116" i="17" s="1"/>
  <c r="KA117" i="15"/>
  <c r="I117" i="17" s="1"/>
  <c r="Q117" i="17" s="1"/>
  <c r="KB117" i="15"/>
  <c r="KB118" i="15"/>
  <c r="J118" i="17" s="1"/>
  <c r="L118" i="17" s="1"/>
  <c r="KA118" i="15"/>
  <c r="I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KA125" i="15"/>
  <c r="I125" i="17" s="1"/>
  <c r="Q125" i="17" s="1"/>
  <c r="KB125" i="15"/>
  <c r="KB126" i="15"/>
  <c r="KA126" i="15"/>
  <c r="I126" i="17" s="1"/>
  <c r="Q126" i="17" s="1"/>
  <c r="KA127" i="15"/>
  <c r="I127" i="17" s="1"/>
  <c r="Q127" i="17" s="1"/>
  <c r="KB127" i="15"/>
  <c r="KB128" i="15"/>
  <c r="J128" i="17" s="1"/>
  <c r="L128" i="17" s="1"/>
  <c r="KA128" i="15"/>
  <c r="I128" i="17" s="1"/>
  <c r="KA129" i="15"/>
  <c r="I129" i="17" s="1"/>
  <c r="Q129" i="17" s="1"/>
  <c r="KB129" i="15"/>
  <c r="KB130" i="15"/>
  <c r="KA130" i="15"/>
  <c r="I130" i="17" s="1"/>
  <c r="Q130" i="17" s="1"/>
  <c r="KA131" i="15"/>
  <c r="I131" i="17" s="1"/>
  <c r="Q131" i="17" s="1"/>
  <c r="KB131" i="15"/>
  <c r="KB132" i="15"/>
  <c r="J132" i="17" s="1"/>
  <c r="L132" i="17" s="1"/>
  <c r="KA132" i="15"/>
  <c r="I132" i="17" s="1"/>
  <c r="KA133" i="15"/>
  <c r="I133" i="17" s="1"/>
  <c r="Q133" i="17" s="1"/>
  <c r="KB133" i="15"/>
  <c r="KB134" i="15"/>
  <c r="J134" i="17" s="1"/>
  <c r="L134" i="17" s="1"/>
  <c r="KA134" i="15"/>
  <c r="I134" i="17" s="1"/>
  <c r="KA135" i="15"/>
  <c r="I135" i="17" s="1"/>
  <c r="Q135" i="17" s="1"/>
  <c r="KB135" i="15"/>
  <c r="KB136" i="15"/>
  <c r="J136" i="17" s="1"/>
  <c r="L136" i="17" s="1"/>
  <c r="KA136" i="15"/>
  <c r="I136" i="17" s="1"/>
  <c r="KA137" i="15"/>
  <c r="I137" i="17" s="1"/>
  <c r="Q137" i="17" s="1"/>
  <c r="KB137" i="15"/>
  <c r="KB138" i="15"/>
  <c r="KA138" i="15"/>
  <c r="I138" i="17" s="1"/>
  <c r="Q138" i="17" s="1"/>
  <c r="KA139" i="15"/>
  <c r="I139" i="17" s="1"/>
  <c r="Q139" i="17" s="1"/>
  <c r="KB139" i="15"/>
  <c r="KB140" i="15"/>
  <c r="J140" i="17" s="1"/>
  <c r="KA140" i="15"/>
  <c r="I140" i="17" s="1"/>
  <c r="KA141" i="15"/>
  <c r="I141" i="17" s="1"/>
  <c r="Q141" i="17" s="1"/>
  <c r="KB141" i="15"/>
  <c r="KB142" i="15"/>
  <c r="KA142" i="15"/>
  <c r="I142" i="17" s="1"/>
  <c r="Q142" i="17" s="1"/>
  <c r="KA143" i="15"/>
  <c r="I143" i="17" s="1"/>
  <c r="Q143" i="17" s="1"/>
  <c r="KB143" i="15"/>
  <c r="KB144" i="15"/>
  <c r="J144" i="17" s="1"/>
  <c r="L144" i="17" s="1"/>
  <c r="KA144" i="15"/>
  <c r="I144" i="17" s="1"/>
  <c r="KA145" i="15"/>
  <c r="I145" i="17" s="1"/>
  <c r="Q145" i="17" s="1"/>
  <c r="KB145" i="15"/>
  <c r="KB146" i="15"/>
  <c r="J146" i="17" s="1"/>
  <c r="L146" i="17" s="1"/>
  <c r="KA146" i="15"/>
  <c r="I146" i="17" s="1"/>
  <c r="KA147" i="15"/>
  <c r="I147" i="17" s="1"/>
  <c r="Q147" i="17" s="1"/>
  <c r="KB147" i="15"/>
  <c r="KB148" i="15"/>
  <c r="J148" i="17" s="1"/>
  <c r="L148" i="17" s="1"/>
  <c r="KA148" i="15"/>
  <c r="I148" i="17" s="1"/>
  <c r="KA149" i="15"/>
  <c r="I149" i="17" s="1"/>
  <c r="Q149" i="17" s="1"/>
  <c r="KB149" i="15"/>
  <c r="KB150" i="15"/>
  <c r="J150" i="17" s="1"/>
  <c r="L150" i="17" s="1"/>
  <c r="KA150" i="15"/>
  <c r="I150" i="17" s="1"/>
  <c r="KA151" i="15"/>
  <c r="I151" i="17" s="1"/>
  <c r="Q151" i="17" s="1"/>
  <c r="KB151" i="15"/>
  <c r="KB152" i="15"/>
  <c r="J152" i="17" s="1"/>
  <c r="L152" i="17" s="1"/>
  <c r="KA152" i="15"/>
  <c r="I152" i="17" s="1"/>
  <c r="KA153" i="15"/>
  <c r="I153" i="17" s="1"/>
  <c r="Q153" i="17" s="1"/>
  <c r="KB153" i="15"/>
  <c r="KB154" i="15"/>
  <c r="J154" i="17" s="1"/>
  <c r="L154" i="17" s="1"/>
  <c r="KA154" i="15"/>
  <c r="I154" i="17" s="1"/>
  <c r="KA155" i="15"/>
  <c r="I155" i="17" s="1"/>
  <c r="Q155" i="17" s="1"/>
  <c r="KB155" i="15"/>
  <c r="KB156" i="15"/>
  <c r="J156" i="17" s="1"/>
  <c r="L156" i="17" s="1"/>
  <c r="KA156" i="15"/>
  <c r="I156" i="17" s="1"/>
  <c r="KA157" i="15"/>
  <c r="I157" i="17" s="1"/>
  <c r="Q157" i="17" s="1"/>
  <c r="KB157" i="15"/>
  <c r="KB158" i="15"/>
  <c r="J158" i="17" s="1"/>
  <c r="L158" i="17" s="1"/>
  <c r="KA158" i="15"/>
  <c r="I158" i="17" s="1"/>
  <c r="KA159" i="15"/>
  <c r="I159" i="17" s="1"/>
  <c r="Q159" i="17" s="1"/>
  <c r="KB159" i="15"/>
  <c r="KB160" i="15"/>
  <c r="J160" i="17" s="1"/>
  <c r="L160" i="17" s="1"/>
  <c r="KA160" i="15"/>
  <c r="I160" i="17" s="1"/>
  <c r="KA161" i="15"/>
  <c r="I161" i="17" s="1"/>
  <c r="Q161" i="17" s="1"/>
  <c r="KB161" i="15"/>
  <c r="KB162" i="15"/>
  <c r="J162" i="17" s="1"/>
  <c r="KA162" i="15"/>
  <c r="I162" i="17" s="1"/>
  <c r="KA163" i="15"/>
  <c r="I163" i="17" s="1"/>
  <c r="Q163" i="17" s="1"/>
  <c r="KB163" i="15"/>
  <c r="KB164" i="15"/>
  <c r="J164" i="17" s="1"/>
  <c r="L164" i="17" s="1"/>
  <c r="KA164" i="15"/>
  <c r="I164" i="17" s="1"/>
  <c r="KA165" i="15"/>
  <c r="I165" i="17" s="1"/>
  <c r="Q165" i="17" s="1"/>
  <c r="KB165" i="15"/>
  <c r="KB166" i="15"/>
  <c r="J166" i="17" s="1"/>
  <c r="KA166" i="15"/>
  <c r="I166" i="17" s="1"/>
  <c r="KA167" i="15"/>
  <c r="I167" i="17" s="1"/>
  <c r="Q167" i="17" s="1"/>
  <c r="KB167" i="15"/>
  <c r="KB168" i="15"/>
  <c r="J168" i="17" s="1"/>
  <c r="L168" i="17" s="1"/>
  <c r="KA168" i="15"/>
  <c r="I168" i="17" s="1"/>
  <c r="KA169" i="15"/>
  <c r="I169" i="17" s="1"/>
  <c r="Q169" i="17" s="1"/>
  <c r="KB169" i="15"/>
  <c r="KB170" i="15"/>
  <c r="J170" i="17" s="1"/>
  <c r="KA170" i="15"/>
  <c r="I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KB230" i="15"/>
  <c r="J230" i="17" s="1"/>
  <c r="L230" i="17" s="1"/>
  <c r="KB231" i="15"/>
  <c r="KA231" i="15"/>
  <c r="I231" i="17" s="1"/>
  <c r="Q231" i="17" s="1"/>
  <c r="KA232" i="15"/>
  <c r="I232" i="17" s="1"/>
  <c r="Q232" i="17" s="1"/>
  <c r="KB232" i="15"/>
  <c r="KB233" i="15"/>
  <c r="KA233" i="15"/>
  <c r="I233" i="17" s="1"/>
  <c r="Q233" i="17" s="1"/>
  <c r="KA234" i="15"/>
  <c r="I234" i="17" s="1"/>
  <c r="KB234" i="15"/>
  <c r="J234" i="17" s="1"/>
  <c r="L234" i="17" s="1"/>
  <c r="KB235" i="15"/>
  <c r="KA235" i="15"/>
  <c r="I235" i="17" s="1"/>
  <c r="Q235" i="17" s="1"/>
  <c r="KA236" i="15"/>
  <c r="I236" i="17" s="1"/>
  <c r="KB236" i="15"/>
  <c r="J236" i="17" s="1"/>
  <c r="L236" i="17" s="1"/>
  <c r="KB237" i="15"/>
  <c r="KA237" i="15"/>
  <c r="I237" i="17" s="1"/>
  <c r="Q237" i="17" s="1"/>
  <c r="KA238" i="15"/>
  <c r="I238" i="17" s="1"/>
  <c r="KB238" i="15"/>
  <c r="J238" i="17" s="1"/>
  <c r="L238" i="17" s="1"/>
  <c r="KB239" i="15"/>
  <c r="KA239" i="15"/>
  <c r="I239" i="17" s="1"/>
  <c r="Q239" i="17" s="1"/>
  <c r="KA240" i="15"/>
  <c r="I240" i="17" s="1"/>
  <c r="KB240" i="15"/>
  <c r="J240" i="17" s="1"/>
  <c r="L240" i="17" s="1"/>
  <c r="KB241" i="15"/>
  <c r="KA241" i="15"/>
  <c r="I241" i="17" s="1"/>
  <c r="Q241" i="17" s="1"/>
  <c r="KA242" i="15"/>
  <c r="I242" i="17" s="1"/>
  <c r="KB242" i="15"/>
  <c r="J242" i="17" s="1"/>
  <c r="L242" i="17" s="1"/>
  <c r="KB243" i="15"/>
  <c r="KA243" i="15"/>
  <c r="I243" i="17" s="1"/>
  <c r="Q243" i="17" s="1"/>
  <c r="KA244" i="15"/>
  <c r="I244" i="17" s="1"/>
  <c r="KB244" i="15"/>
  <c r="J244" i="17" s="1"/>
  <c r="L244" i="17" s="1"/>
  <c r="KB245" i="15"/>
  <c r="KA245" i="15"/>
  <c r="I245" i="17" s="1"/>
  <c r="Q245" i="17" s="1"/>
  <c r="KA246" i="15"/>
  <c r="I246" i="17" s="1"/>
  <c r="KB246" i="15"/>
  <c r="J246" i="17" s="1"/>
  <c r="L246" i="17" s="1"/>
  <c r="KB247" i="15"/>
  <c r="KA247" i="15"/>
  <c r="I247" i="17" s="1"/>
  <c r="Q247" i="17" s="1"/>
  <c r="KA248" i="15"/>
  <c r="I248" i="17" s="1"/>
  <c r="KB248" i="15"/>
  <c r="J248" i="17" s="1"/>
  <c r="L248" i="17" s="1"/>
  <c r="KB249" i="15"/>
  <c r="KA249" i="15"/>
  <c r="I249" i="17" s="1"/>
  <c r="Q249" i="17" s="1"/>
  <c r="KA250" i="15"/>
  <c r="I250" i="17" s="1"/>
  <c r="KB250" i="15"/>
  <c r="J250" i="17" s="1"/>
  <c r="L250" i="17" s="1"/>
  <c r="KB251" i="15"/>
  <c r="KA251" i="15"/>
  <c r="I251" i="17" s="1"/>
  <c r="Q251" i="17" s="1"/>
  <c r="KA252" i="15"/>
  <c r="I252" i="17" s="1"/>
  <c r="KB252" i="15"/>
  <c r="J252" i="17" s="1"/>
  <c r="L252" i="17" s="1"/>
  <c r="KB253" i="15"/>
  <c r="KA253" i="15"/>
  <c r="I253" i="17" s="1"/>
  <c r="Q253" i="17" s="1"/>
  <c r="KA254" i="15"/>
  <c r="I254" i="17" s="1"/>
  <c r="KB254" i="15"/>
  <c r="J254" i="17" s="1"/>
  <c r="L254" i="17" s="1"/>
  <c r="KB255" i="15"/>
  <c r="KA255" i="15"/>
  <c r="I255" i="17" s="1"/>
  <c r="Q255" i="17" s="1"/>
  <c r="KA256" i="15"/>
  <c r="I256" i="17" s="1"/>
  <c r="KB256" i="15"/>
  <c r="J256" i="17" s="1"/>
  <c r="L256" i="17" s="1"/>
  <c r="KB257" i="15"/>
  <c r="KA257" i="15"/>
  <c r="I257" i="17" s="1"/>
  <c r="Q257" i="17" s="1"/>
  <c r="KA258" i="15"/>
  <c r="I258" i="17" s="1"/>
  <c r="KB258" i="15"/>
  <c r="J258" i="17" s="1"/>
  <c r="L258" i="17" s="1"/>
  <c r="KB259" i="15"/>
  <c r="KA259" i="15"/>
  <c r="I259" i="17" s="1"/>
  <c r="Q259" i="17" s="1"/>
  <c r="KA260" i="15"/>
  <c r="I260" i="17" s="1"/>
  <c r="KB260" i="15"/>
  <c r="J260" i="17" s="1"/>
  <c r="L260" i="17" s="1"/>
  <c r="KB261" i="15"/>
  <c r="KA261" i="15"/>
  <c r="I261" i="17" s="1"/>
  <c r="Q261" i="17" s="1"/>
  <c r="KA262" i="15"/>
  <c r="I262" i="17" s="1"/>
  <c r="KB262" i="15"/>
  <c r="J262" i="17" s="1"/>
  <c r="L262" i="17" s="1"/>
  <c r="KB263" i="15"/>
  <c r="KA263" i="15"/>
  <c r="I263" i="17" s="1"/>
  <c r="Q263" i="17" s="1"/>
  <c r="KA264" i="15"/>
  <c r="I264" i="17" s="1"/>
  <c r="KB264" i="15"/>
  <c r="J264" i="17" s="1"/>
  <c r="L264" i="17" s="1"/>
  <c r="KB265" i="15"/>
  <c r="KA265" i="15"/>
  <c r="I265" i="17" s="1"/>
  <c r="Q265" i="17" s="1"/>
  <c r="KA266" i="15"/>
  <c r="I266" i="17" s="1"/>
  <c r="KB266" i="15"/>
  <c r="J266" i="17" s="1"/>
  <c r="L266" i="17" s="1"/>
  <c r="KB267" i="15"/>
  <c r="KA267" i="15"/>
  <c r="I267" i="17" s="1"/>
  <c r="Q267" i="17" s="1"/>
  <c r="KA268" i="15"/>
  <c r="I268" i="17" s="1"/>
  <c r="KB268" i="15"/>
  <c r="J268" i="17" s="1"/>
  <c r="L268" i="17" s="1"/>
  <c r="KB269" i="15"/>
  <c r="KA269" i="15"/>
  <c r="I269" i="17" s="1"/>
  <c r="Q269" i="17" s="1"/>
  <c r="KA270" i="15"/>
  <c r="I270" i="17" s="1"/>
  <c r="KB270" i="15"/>
  <c r="J270" i="17" s="1"/>
  <c r="L270" i="17" s="1"/>
  <c r="KB271" i="15"/>
  <c r="KA271" i="15"/>
  <c r="I271" i="17" s="1"/>
  <c r="Q271" i="17" s="1"/>
  <c r="KA272" i="15"/>
  <c r="I272" i="17" s="1"/>
  <c r="KB272" i="15"/>
  <c r="J272" i="17" s="1"/>
  <c r="L272" i="17" s="1"/>
  <c r="KB273" i="15"/>
  <c r="KA273" i="15"/>
  <c r="I273" i="17" s="1"/>
  <c r="Q273" i="17" s="1"/>
  <c r="KA274" i="15"/>
  <c r="I274" i="17" s="1"/>
  <c r="KB274" i="15"/>
  <c r="J274" i="17" s="1"/>
  <c r="L274" i="17" s="1"/>
  <c r="KB275" i="15"/>
  <c r="KA275" i="15"/>
  <c r="I275" i="17" s="1"/>
  <c r="Q275" i="17" s="1"/>
  <c r="KA276" i="15"/>
  <c r="I276" i="17" s="1"/>
  <c r="KB276" i="15"/>
  <c r="J276" i="17" s="1"/>
  <c r="L276" i="17" s="1"/>
  <c r="KB277" i="15"/>
  <c r="KA277" i="15"/>
  <c r="I277" i="17" s="1"/>
  <c r="Q277" i="17" s="1"/>
  <c r="KA278" i="15"/>
  <c r="I278" i="17" s="1"/>
  <c r="KB278" i="15"/>
  <c r="J278" i="17" s="1"/>
  <c r="L278" i="17" s="1"/>
  <c r="KB279" i="15"/>
  <c r="KA279" i="15"/>
  <c r="I279" i="17" s="1"/>
  <c r="Q279" i="17" s="1"/>
  <c r="KA280" i="15"/>
  <c r="I280" i="17" s="1"/>
  <c r="KB280" i="15"/>
  <c r="J280" i="17" s="1"/>
  <c r="L280" i="17" s="1"/>
  <c r="KB281" i="15"/>
  <c r="KA281" i="15"/>
  <c r="I281" i="17" s="1"/>
  <c r="Q281" i="17" s="1"/>
  <c r="KA282" i="15"/>
  <c r="I282" i="17" s="1"/>
  <c r="KB282" i="15"/>
  <c r="J282" i="17" s="1"/>
  <c r="L282" i="17" s="1"/>
  <c r="KB283" i="15"/>
  <c r="KA283" i="15"/>
  <c r="I283" i="17" s="1"/>
  <c r="Q283" i="17" s="1"/>
  <c r="KA284" i="15"/>
  <c r="I284" i="17" s="1"/>
  <c r="KB284" i="15"/>
  <c r="J284" i="17" s="1"/>
  <c r="L284" i="17" s="1"/>
  <c r="KB285" i="15"/>
  <c r="KA285" i="15"/>
  <c r="I285" i="17" s="1"/>
  <c r="Q285" i="17" s="1"/>
  <c r="KA286" i="15"/>
  <c r="I286" i="17" s="1"/>
  <c r="Q286" i="17" s="1"/>
  <c r="KB286" i="15"/>
  <c r="KB287" i="15"/>
  <c r="KA287" i="15"/>
  <c r="I287" i="17" s="1"/>
  <c r="Q287" i="17" s="1"/>
  <c r="KA288" i="15"/>
  <c r="I288" i="17" s="1"/>
  <c r="KB288" i="15"/>
  <c r="J288" i="17" s="1"/>
  <c r="L288" i="17" s="1"/>
  <c r="KB289" i="15"/>
  <c r="KA289" i="15"/>
  <c r="I289" i="17" s="1"/>
  <c r="Q289" i="17" s="1"/>
  <c r="KA290" i="15"/>
  <c r="I290" i="17" s="1"/>
  <c r="KB290" i="15"/>
  <c r="J290" i="17" s="1"/>
  <c r="KB291" i="15"/>
  <c r="KA291" i="15"/>
  <c r="I291" i="17" s="1"/>
  <c r="Q291" i="17" s="1"/>
  <c r="KA292" i="15"/>
  <c r="I292" i="17" s="1"/>
  <c r="Q292" i="17" s="1"/>
  <c r="KB292" i="15"/>
  <c r="KB293" i="15"/>
  <c r="KA293" i="15"/>
  <c r="I293" i="17" s="1"/>
  <c r="Q293" i="17" s="1"/>
  <c r="KA294" i="15"/>
  <c r="I294" i="17" s="1"/>
  <c r="KB294" i="15"/>
  <c r="J294" i="17" s="1"/>
  <c r="L294" i="17" s="1"/>
  <c r="KB295" i="15"/>
  <c r="KA295" i="15"/>
  <c r="I295" i="17" s="1"/>
  <c r="Q295" i="17" s="1"/>
  <c r="KA296" i="15"/>
  <c r="I296" i="17" s="1"/>
  <c r="KB296" i="15"/>
  <c r="J296" i="17" s="1"/>
  <c r="L296" i="17" s="1"/>
  <c r="KB297" i="15"/>
  <c r="KA297" i="15"/>
  <c r="I297" i="17" s="1"/>
  <c r="Q297" i="17" s="1"/>
  <c r="KA298" i="15"/>
  <c r="I298" i="17" s="1"/>
  <c r="KB298" i="15"/>
  <c r="J298" i="17" s="1"/>
  <c r="L298" i="17" s="1"/>
  <c r="KB299" i="15"/>
  <c r="KA299" i="15"/>
  <c r="I299" i="17" s="1"/>
  <c r="Q299" i="17" s="1"/>
  <c r="KA300" i="15"/>
  <c r="I300" i="17" s="1"/>
  <c r="KB300" i="15"/>
  <c r="J300" i="17" s="1"/>
  <c r="L300" i="17" s="1"/>
  <c r="KB301" i="15"/>
  <c r="KA301" i="15"/>
  <c r="I301" i="17" s="1"/>
  <c r="Q301" i="17" s="1"/>
  <c r="KA302" i="15"/>
  <c r="I302" i="17" s="1"/>
  <c r="KB302" i="15"/>
  <c r="J302" i="17" s="1"/>
  <c r="L302" i="17" s="1"/>
  <c r="KB303" i="15"/>
  <c r="KA303" i="15"/>
  <c r="I303" i="17" s="1"/>
  <c r="Q303" i="17" s="1"/>
  <c r="KA304" i="15"/>
  <c r="I304" i="17" s="1"/>
  <c r="KB304" i="15"/>
  <c r="J304" i="17" s="1"/>
  <c r="L304" i="17" s="1"/>
  <c r="KB305" i="15"/>
  <c r="KA305" i="15"/>
  <c r="I305" i="17" s="1"/>
  <c r="Q305" i="17" s="1"/>
  <c r="KA306" i="15"/>
  <c r="I306" i="17" s="1"/>
  <c r="KB306" i="15"/>
  <c r="J306" i="17" s="1"/>
  <c r="L306" i="17" s="1"/>
  <c r="KB307" i="15"/>
  <c r="KA307" i="15"/>
  <c r="I307" i="17" s="1"/>
  <c r="Q307" i="17" s="1"/>
  <c r="KA308" i="15"/>
  <c r="I308" i="17" s="1"/>
  <c r="KB308" i="15"/>
  <c r="J308" i="17" s="1"/>
  <c r="L308" i="17" s="1"/>
  <c r="KB309" i="15"/>
  <c r="KA309" i="15"/>
  <c r="I309" i="17" s="1"/>
  <c r="Q309" i="17" s="1"/>
  <c r="KA310" i="15"/>
  <c r="I310" i="17" s="1"/>
  <c r="KB310" i="15"/>
  <c r="J310" i="17" s="1"/>
  <c r="L310" i="17" s="1"/>
  <c r="KB311" i="15"/>
  <c r="KA311" i="15"/>
  <c r="I311" i="17" s="1"/>
  <c r="Q311" i="17" s="1"/>
  <c r="KA312" i="15"/>
  <c r="I312" i="17" s="1"/>
  <c r="KB312" i="15"/>
  <c r="J312" i="17" s="1"/>
  <c r="L312" i="17" s="1"/>
  <c r="KB313" i="15"/>
  <c r="KA313" i="15"/>
  <c r="I313" i="17" s="1"/>
  <c r="Q313" i="17" s="1"/>
  <c r="KA314" i="15"/>
  <c r="I314" i="17" s="1"/>
  <c r="KB314" i="15"/>
  <c r="J314" i="17" s="1"/>
  <c r="L314" i="17" s="1"/>
  <c r="KB315" i="15"/>
  <c r="KA315" i="15"/>
  <c r="I315" i="17" s="1"/>
  <c r="Q315" i="17" s="1"/>
  <c r="KA316" i="15"/>
  <c r="I316" i="17" s="1"/>
  <c r="KB316" i="15"/>
  <c r="J316" i="17" s="1"/>
  <c r="L316" i="17" s="1"/>
  <c r="KB317" i="15"/>
  <c r="KA317" i="15"/>
  <c r="I317" i="17" s="1"/>
  <c r="Q317" i="17" s="1"/>
  <c r="KA318" i="15"/>
  <c r="I318" i="17" s="1"/>
  <c r="KB318" i="15"/>
  <c r="J318" i="17" s="1"/>
  <c r="L318" i="17" s="1"/>
  <c r="KB319" i="15"/>
  <c r="KA319" i="15"/>
  <c r="I319" i="17" s="1"/>
  <c r="Q319" i="17" s="1"/>
  <c r="KA320" i="15"/>
  <c r="I320" i="17" s="1"/>
  <c r="Q320" i="17" s="1"/>
  <c r="KB320" i="15"/>
  <c r="KB321" i="15"/>
  <c r="KA321" i="15"/>
  <c r="I321" i="17" s="1"/>
  <c r="Q321" i="17" s="1"/>
  <c r="KA322" i="15"/>
  <c r="I322" i="17" s="1"/>
  <c r="KB322" i="15"/>
  <c r="J322" i="17" s="1"/>
  <c r="L322" i="17" s="1"/>
  <c r="KB323" i="15"/>
  <c r="KA323" i="15"/>
  <c r="I323" i="17" s="1"/>
  <c r="Q323" i="17" s="1"/>
  <c r="KA324" i="15"/>
  <c r="I324" i="17" s="1"/>
  <c r="Q324" i="17" s="1"/>
  <c r="KB324" i="15"/>
  <c r="KB325" i="15"/>
  <c r="KA325" i="15"/>
  <c r="I325" i="17" s="1"/>
  <c r="Q325" i="17" s="1"/>
  <c r="KA326" i="15"/>
  <c r="I326" i="17" s="1"/>
  <c r="KB326" i="15"/>
  <c r="J326" i="17" s="1"/>
  <c r="L326" i="17" s="1"/>
  <c r="KB327" i="15"/>
  <c r="KA327" i="15"/>
  <c r="I327" i="17" s="1"/>
  <c r="Q327" i="17" s="1"/>
  <c r="KA328" i="15"/>
  <c r="I328" i="17" s="1"/>
  <c r="KB328" i="15"/>
  <c r="J328" i="17" s="1"/>
  <c r="L328" i="17" s="1"/>
  <c r="KB329" i="15"/>
  <c r="KA329" i="15"/>
  <c r="I329" i="17" s="1"/>
  <c r="Q329" i="17" s="1"/>
  <c r="KA330" i="15"/>
  <c r="I330" i="17" s="1"/>
  <c r="KB330" i="15"/>
  <c r="J330" i="17" s="1"/>
  <c r="L330" i="17" s="1"/>
  <c r="KB331" i="15"/>
  <c r="KA331" i="15"/>
  <c r="I331" i="17" s="1"/>
  <c r="Q331" i="17" s="1"/>
  <c r="KA332" i="15"/>
  <c r="I332" i="17" s="1"/>
  <c r="KB332" i="15"/>
  <c r="J332" i="17" s="1"/>
  <c r="L332" i="17" s="1"/>
  <c r="KB333" i="15"/>
  <c r="KA333" i="15"/>
  <c r="I333" i="17" s="1"/>
  <c r="Q333" i="17" s="1"/>
  <c r="KA334" i="15"/>
  <c r="I334" i="17" s="1"/>
  <c r="KB334" i="15"/>
  <c r="J334" i="17" s="1"/>
  <c r="L334" i="17" s="1"/>
  <c r="KB335" i="15"/>
  <c r="KA335" i="15"/>
  <c r="I335" i="17" s="1"/>
  <c r="Q335" i="17" s="1"/>
  <c r="KA336" i="15"/>
  <c r="I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100" i="17" l="1"/>
  <c r="Q94" i="17"/>
  <c r="Q170" i="17"/>
  <c r="Q168" i="17"/>
  <c r="Q166" i="17"/>
  <c r="Q164" i="17"/>
  <c r="Q162" i="17"/>
  <c r="Q160" i="17"/>
  <c r="Q158" i="17"/>
  <c r="Q156" i="17"/>
  <c r="Q154" i="17"/>
  <c r="Q152" i="17"/>
  <c r="Q150" i="17"/>
  <c r="Q148" i="17"/>
  <c r="Q146" i="17"/>
  <c r="Q144" i="17"/>
  <c r="Q140" i="17"/>
  <c r="Q136" i="17"/>
  <c r="Q134" i="17"/>
  <c r="Q132" i="17"/>
  <c r="Q128" i="17"/>
  <c r="Q124" i="17"/>
  <c r="Q118" i="17"/>
  <c r="S118" i="17" s="1"/>
  <c r="U118" i="17" s="1"/>
  <c r="Q116" i="17"/>
  <c r="S116" i="17" s="1"/>
  <c r="U116" i="17" s="1"/>
  <c r="Q114" i="17"/>
  <c r="Q110" i="17"/>
  <c r="Q108" i="17"/>
  <c r="Q44" i="17"/>
  <c r="Q336" i="17"/>
  <c r="Q334" i="17"/>
  <c r="Q332" i="17"/>
  <c r="Q330" i="17"/>
  <c r="Q328" i="17"/>
  <c r="Q326" i="17"/>
  <c r="Q322" i="17"/>
  <c r="Q318" i="17"/>
  <c r="Q316" i="17"/>
  <c r="Q314" i="17"/>
  <c r="Q312" i="17"/>
  <c r="Q310" i="17"/>
  <c r="Q308" i="17"/>
  <c r="Q306" i="17"/>
  <c r="Q304" i="17"/>
  <c r="Q302" i="17"/>
  <c r="Q300" i="17"/>
  <c r="Q298" i="17"/>
  <c r="Q296" i="17"/>
  <c r="Q294" i="17"/>
  <c r="Q290" i="17"/>
  <c r="Q288" i="17"/>
  <c r="Q284" i="17"/>
  <c r="Q282" i="17"/>
  <c r="Q280" i="17"/>
  <c r="Q278" i="17"/>
  <c r="Q276" i="17"/>
  <c r="Q274" i="17"/>
  <c r="Q272" i="17"/>
  <c r="Q270" i="17"/>
  <c r="Q268" i="17"/>
  <c r="Q266" i="17"/>
  <c r="Q264" i="17"/>
  <c r="Q262" i="17"/>
  <c r="Q260" i="17"/>
  <c r="Q258" i="17"/>
  <c r="Q256" i="17"/>
  <c r="Q254" i="17"/>
  <c r="Q252" i="17"/>
  <c r="Q250" i="17"/>
  <c r="Q248" i="17"/>
  <c r="Q246" i="17"/>
  <c r="Q244" i="17"/>
  <c r="Q242" i="17"/>
  <c r="Q240" i="17"/>
  <c r="Q238" i="17"/>
  <c r="Q236" i="17"/>
  <c r="Q234" i="17"/>
  <c r="Q230" i="17"/>
  <c r="Q36" i="17"/>
  <c r="Q28" i="17"/>
  <c r="S28" i="17" s="1"/>
  <c r="U28" i="17" s="1"/>
  <c r="Q226" i="17"/>
  <c r="Q224" i="17"/>
  <c r="Q222" i="17"/>
  <c r="Q220" i="17"/>
  <c r="Q216" i="17"/>
  <c r="Q212" i="17"/>
  <c r="Q210" i="17"/>
  <c r="Q86" i="17"/>
  <c r="Q78" i="17"/>
  <c r="Q70" i="17"/>
  <c r="Q64" i="17"/>
  <c r="S64" i="17" s="1"/>
  <c r="U64" i="17" s="1"/>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E103" i="13"/>
  <c r="D103" i="13"/>
  <c r="C103" i="13"/>
  <c r="B103" i="13"/>
  <c r="E102" i="13"/>
  <c r="D102" i="13"/>
  <c r="C102" i="13"/>
  <c r="B102" i="13"/>
  <c r="E101" i="13"/>
  <c r="D101" i="13"/>
  <c r="C101" i="13"/>
  <c r="B101" i="13"/>
  <c r="E100" i="13"/>
  <c r="D100" i="13"/>
  <c r="C100" i="13"/>
  <c r="B100" i="13"/>
  <c r="E99" i="13"/>
  <c r="D99" i="13"/>
  <c r="C99" i="13"/>
  <c r="B99" i="13"/>
  <c r="E98" i="13"/>
  <c r="D98" i="13"/>
  <c r="C98" i="13"/>
  <c r="B98" i="13"/>
  <c r="E97" i="13"/>
  <c r="D97" i="13"/>
  <c r="C97" i="13"/>
  <c r="B97" i="13"/>
  <c r="E96" i="13"/>
  <c r="D96" i="13"/>
  <c r="C96" i="13"/>
  <c r="B96" i="13"/>
  <c r="E95" i="13"/>
  <c r="D95" i="13"/>
  <c r="C95" i="13"/>
  <c r="B95" i="13"/>
  <c r="E94" i="13"/>
  <c r="D94" i="13"/>
  <c r="C94" i="13"/>
  <c r="B94" i="13"/>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E77" i="13"/>
  <c r="D77" i="13"/>
  <c r="C77" i="13"/>
  <c r="B77" i="13"/>
  <c r="E76" i="13"/>
  <c r="D76" i="13"/>
  <c r="C76" i="13"/>
  <c r="B76" i="13"/>
  <c r="E75" i="13"/>
  <c r="D75" i="13"/>
  <c r="C75" i="13"/>
  <c r="B75" i="13"/>
  <c r="E74" i="13"/>
  <c r="D74" i="13"/>
  <c r="C74" i="13"/>
  <c r="B74" i="13"/>
  <c r="E73" i="13"/>
  <c r="D73" i="13"/>
  <c r="C73" i="13"/>
  <c r="B73" i="13"/>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128" i="13" l="1"/>
  <c r="U128" i="13" s="1"/>
  <c r="F128" i="15" s="1"/>
  <c r="H128" i="17" s="1"/>
  <c r="T94" i="13"/>
  <c r="U94" i="13" s="1"/>
  <c r="T95" i="13"/>
  <c r="U95" i="13" s="1"/>
  <c r="T96" i="13"/>
  <c r="U96" i="13" s="1"/>
  <c r="F96" i="15" s="1"/>
  <c r="H96" i="17" s="1"/>
  <c r="T97" i="13"/>
  <c r="U97" i="13" s="1"/>
  <c r="T98" i="13"/>
  <c r="U98" i="13" s="1"/>
  <c r="T99" i="13"/>
  <c r="U99" i="13" s="1"/>
  <c r="T100" i="13"/>
  <c r="U100" i="13" s="1"/>
  <c r="F100" i="15" s="1"/>
  <c r="H100" i="17" s="1"/>
  <c r="T101" i="13"/>
  <c r="U101" i="13" s="1"/>
  <c r="T102" i="13"/>
  <c r="U102" i="13" s="1"/>
  <c r="T103" i="13"/>
  <c r="U103" i="13" s="1"/>
  <c r="T104" i="13"/>
  <c r="U104" i="13" s="1"/>
  <c r="F104" i="15" s="1"/>
  <c r="H104" i="17" s="1"/>
  <c r="T73" i="13"/>
  <c r="U73" i="13" s="1"/>
  <c r="T74" i="13"/>
  <c r="U74" i="13" s="1"/>
  <c r="T75" i="13"/>
  <c r="U75" i="13" s="1"/>
  <c r="F75" i="15" s="1"/>
  <c r="H75" i="17" s="1"/>
  <c r="T76" i="13"/>
  <c r="U76" i="13" s="1"/>
  <c r="T77" i="13"/>
  <c r="U77" i="13" s="1"/>
  <c r="T78" i="13"/>
  <c r="U78" i="13" s="1"/>
  <c r="T419" i="13"/>
  <c r="U419" i="13" s="1"/>
  <c r="T420" i="13"/>
  <c r="U420" i="13" s="1"/>
  <c r="T421" i="13"/>
  <c r="U421" i="13" s="1"/>
  <c r="F421" i="15" s="1"/>
  <c r="H421" i="17"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F437" i="15" s="1"/>
  <c r="H437" i="17" s="1"/>
  <c r="T438" i="13"/>
  <c r="U438" i="13" s="1"/>
  <c r="F438" i="15" s="1"/>
  <c r="H438" i="17" s="1"/>
  <c r="T439" i="13"/>
  <c r="U439" i="13" s="1"/>
  <c r="T440" i="13"/>
  <c r="U440" i="13" s="1"/>
  <c r="T441" i="13"/>
  <c r="U441" i="13" s="1"/>
  <c r="T442" i="13"/>
  <c r="U442" i="13" s="1"/>
  <c r="F442" i="15" s="1"/>
  <c r="H442" i="17" s="1"/>
  <c r="T443" i="13"/>
  <c r="U443" i="13" s="1"/>
  <c r="T444" i="13"/>
  <c r="U444" i="13" s="1"/>
  <c r="T445" i="13"/>
  <c r="U445" i="13" s="1"/>
  <c r="F445" i="15" s="1"/>
  <c r="H445" i="17" s="1"/>
  <c r="T446" i="13"/>
  <c r="U446" i="13" s="1"/>
  <c r="F446" i="15" s="1"/>
  <c r="H446" i="17" s="1"/>
  <c r="T447" i="13"/>
  <c r="U447" i="13" s="1"/>
  <c r="T448" i="13"/>
  <c r="U448" i="13" s="1"/>
  <c r="T449" i="13"/>
  <c r="U449" i="13" s="1"/>
  <c r="F449" i="15" s="1"/>
  <c r="H449" i="17"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F457" i="15" s="1"/>
  <c r="H457" i="17" s="1"/>
  <c r="T458" i="13"/>
  <c r="U458" i="13" s="1"/>
  <c r="F458" i="15" s="1"/>
  <c r="H458" i="17" s="1"/>
  <c r="T459" i="13"/>
  <c r="U459" i="13" s="1"/>
  <c r="T460" i="13"/>
  <c r="U460" i="13" s="1"/>
  <c r="T461" i="13"/>
  <c r="U461" i="13" s="1"/>
  <c r="F461" i="15" s="1"/>
  <c r="H461" i="17" s="1"/>
  <c r="T462" i="13"/>
  <c r="U462" i="13" s="1"/>
  <c r="F462" i="15" s="1"/>
  <c r="H462" i="17" s="1"/>
  <c r="T463" i="13"/>
  <c r="U463" i="13" s="1"/>
  <c r="T464" i="13"/>
  <c r="U464" i="13" s="1"/>
  <c r="T465" i="13"/>
  <c r="U465" i="13" s="1"/>
  <c r="F465" i="15" s="1"/>
  <c r="H465" i="17" s="1"/>
  <c r="T466" i="13"/>
  <c r="U466" i="13" s="1"/>
  <c r="F466" i="15" s="1"/>
  <c r="H466" i="17" s="1"/>
  <c r="T467" i="13"/>
  <c r="U467" i="13" s="1"/>
  <c r="T468" i="13"/>
  <c r="U468" i="13" s="1"/>
  <c r="T469" i="13"/>
  <c r="U469" i="13" s="1"/>
  <c r="F469" i="15" s="1"/>
  <c r="H469" i="17" s="1"/>
  <c r="T470" i="13"/>
  <c r="U470" i="13" s="1"/>
  <c r="F470" i="15" s="1"/>
  <c r="H470" i="17" s="1"/>
  <c r="T471" i="13"/>
  <c r="U471" i="13" s="1"/>
  <c r="T472" i="13"/>
  <c r="U472" i="13" s="1"/>
  <c r="T473" i="13"/>
  <c r="U473" i="13" s="1"/>
  <c r="F473" i="15" s="1"/>
  <c r="H473" i="17" s="1"/>
  <c r="T474" i="13"/>
  <c r="U474" i="13" s="1"/>
  <c r="F474" i="15" s="1"/>
  <c r="H474" i="17" s="1"/>
  <c r="T475" i="13"/>
  <c r="U475" i="13" s="1"/>
  <c r="T476" i="13"/>
  <c r="U476" i="13" s="1"/>
  <c r="T477" i="13"/>
  <c r="U477" i="13" s="1"/>
  <c r="F477" i="15" s="1"/>
  <c r="H477" i="17" s="1"/>
  <c r="T478" i="13"/>
  <c r="U478" i="13" s="1"/>
  <c r="F478" i="15" s="1"/>
  <c r="H478" i="17" s="1"/>
  <c r="T479" i="13"/>
  <c r="U479" i="13" s="1"/>
  <c r="T480" i="13"/>
  <c r="U480" i="13" s="1"/>
  <c r="T481" i="13"/>
  <c r="U481" i="13" s="1"/>
  <c r="F481" i="15" s="1"/>
  <c r="H481" i="17" s="1"/>
  <c r="T482" i="13"/>
  <c r="U482" i="13" s="1"/>
  <c r="F482" i="15" s="1"/>
  <c r="H482" i="17" s="1"/>
  <c r="T483" i="13"/>
  <c r="U483" i="13" s="1"/>
  <c r="T484" i="13"/>
  <c r="U484" i="13" s="1"/>
  <c r="T485" i="13"/>
  <c r="U485" i="13" s="1"/>
  <c r="F485" i="15" s="1"/>
  <c r="H485" i="17" s="1"/>
  <c r="T486" i="13"/>
  <c r="U486" i="13" s="1"/>
  <c r="F486" i="15" s="1"/>
  <c r="H486" i="17" s="1"/>
  <c r="T487" i="13"/>
  <c r="U487" i="13" s="1"/>
  <c r="T488" i="13"/>
  <c r="U488" i="13" s="1"/>
  <c r="T489" i="13"/>
  <c r="U489" i="13" s="1"/>
  <c r="F489" i="15" s="1"/>
  <c r="H489" i="17" s="1"/>
  <c r="T490" i="13"/>
  <c r="U490" i="13" s="1"/>
  <c r="F490" i="15" s="1"/>
  <c r="H490" i="17" s="1"/>
  <c r="T491" i="13"/>
  <c r="U491" i="13" s="1"/>
  <c r="T492" i="13"/>
  <c r="U492" i="13" s="1"/>
  <c r="T493" i="13"/>
  <c r="U493" i="13" s="1"/>
  <c r="F493" i="15" s="1"/>
  <c r="H493" i="17" s="1"/>
  <c r="T494" i="13"/>
  <c r="U494" i="13" s="1"/>
  <c r="F494" i="15" s="1"/>
  <c r="H494" i="17" s="1"/>
  <c r="T495" i="13"/>
  <c r="U495" i="13" s="1"/>
  <c r="T496" i="13"/>
  <c r="U496" i="13" s="1"/>
  <c r="T497" i="13"/>
  <c r="U497" i="13" s="1"/>
  <c r="F497" i="15" s="1"/>
  <c r="H497" i="17" s="1"/>
  <c r="T498" i="13"/>
  <c r="U498" i="13" s="1"/>
  <c r="F498" i="15" s="1"/>
  <c r="H498" i="17" s="1"/>
  <c r="T499" i="13"/>
  <c r="U499" i="13" s="1"/>
  <c r="T500" i="13"/>
  <c r="U500" i="13" s="1"/>
  <c r="T501" i="13"/>
  <c r="U501" i="13" s="1"/>
  <c r="F501" i="15" s="1"/>
  <c r="H501" i="17" s="1"/>
  <c r="T502" i="13"/>
  <c r="U502" i="13" s="1"/>
  <c r="F502" i="15" s="1"/>
  <c r="H502" i="17" s="1"/>
  <c r="T503" i="13"/>
  <c r="U503" i="13" s="1"/>
  <c r="T504" i="13"/>
  <c r="U504" i="13" s="1"/>
  <c r="T505" i="13"/>
  <c r="U505" i="13" s="1"/>
  <c r="F505" i="15" s="1"/>
  <c r="H505" i="17" s="1"/>
  <c r="T506" i="13"/>
  <c r="U506" i="13" s="1"/>
  <c r="F506" i="15" s="1"/>
  <c r="H506" i="17"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40" i="15"/>
  <c r="H440" i="17" s="1"/>
  <c r="F443" i="15"/>
  <c r="H443"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4" i="15"/>
  <c r="H424" i="17" s="1"/>
  <c r="F427" i="15"/>
  <c r="H427" i="17" s="1"/>
  <c r="F433" i="15"/>
  <c r="H433" i="17" s="1"/>
  <c r="F436" i="15"/>
  <c r="H436" i="17" s="1"/>
  <c r="F439" i="15"/>
  <c r="H439" i="17" s="1"/>
  <c r="F444" i="15"/>
  <c r="H444" i="17" s="1"/>
  <c r="F448" i="15"/>
  <c r="H448" i="17" s="1"/>
  <c r="F451" i="15"/>
  <c r="H451" i="17" s="1"/>
  <c r="F453" i="15"/>
  <c r="H453" i="17" s="1"/>
  <c r="F455" i="15"/>
  <c r="H455" i="17" s="1"/>
  <c r="F459" i="15"/>
  <c r="H459" i="17" s="1"/>
  <c r="F460" i="15"/>
  <c r="H460" i="17" s="1"/>
  <c r="F463" i="15"/>
  <c r="H463" i="17" s="1"/>
  <c r="F464" i="15"/>
  <c r="H464" i="17" s="1"/>
  <c r="F467" i="15"/>
  <c r="H467" i="17" s="1"/>
  <c r="F468" i="15"/>
  <c r="H468" i="17" s="1"/>
  <c r="F471" i="15"/>
  <c r="H471" i="17" s="1"/>
  <c r="F472" i="15"/>
  <c r="H472" i="17" s="1"/>
  <c r="F475" i="15"/>
  <c r="H475" i="17" s="1"/>
  <c r="F476" i="15"/>
  <c r="H476" i="17" s="1"/>
  <c r="F479" i="15"/>
  <c r="H479" i="17" s="1"/>
  <c r="F480" i="15"/>
  <c r="H480" i="17" s="1"/>
  <c r="F483" i="15"/>
  <c r="H483" i="17" s="1"/>
  <c r="F484" i="15"/>
  <c r="H484" i="17" s="1"/>
  <c r="F487" i="15"/>
  <c r="H487" i="17" s="1"/>
  <c r="F488" i="15"/>
  <c r="H488" i="17" s="1"/>
  <c r="F491" i="15"/>
  <c r="H491" i="17" s="1"/>
  <c r="F492" i="15"/>
  <c r="H492" i="17" s="1"/>
  <c r="F495" i="15"/>
  <c r="H495" i="17" s="1"/>
  <c r="F496" i="15"/>
  <c r="H496" i="17" s="1"/>
  <c r="F499" i="15"/>
  <c r="H499" i="17" s="1"/>
  <c r="F500" i="15"/>
  <c r="H500" i="17" s="1"/>
  <c r="F503" i="15"/>
  <c r="H503" i="17" s="1"/>
  <c r="F504" i="15"/>
  <c r="H504"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<sst xmlns="http://schemas.openxmlformats.org/spreadsheetml/2006/main" count="1470" uniqueCount="420">
  <si>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</si>
  <si>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</si>
  <si>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</si>
  <si>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</si>
  <si>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</si>
  <si>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</si>
  <si>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</si>
  <si>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</si>
  <si>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</si>
  <si>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</si>
  <si>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</si>
  <si>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</si>
  <si>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</si>
  <si>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</si>
  <si>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</si>
  <si>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</si>
  <si>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</si>
  <si>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</si>
  <si>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</si>
  <si>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</si>
  <si>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</si>
  <si>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</si>
  <si>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</si>
  <si>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</si>
  <si>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</si>
  <si>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</si>
  <si>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</si>
  <si>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</si>
  <si>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</si>
  <si>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</si>
  <si>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</si>
  <si>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</si>
  <si>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</si>
  <si>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</si>
  <si>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</si>
  <si>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</si>
  <si>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</si>
  <si>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</si>
  <si>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</si>
  <si>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</si>
  <si>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</si>
  <si>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</si>
  <si>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</si>
  <si>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</si>
  <si>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</si>
  <si>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</si>
  <si>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</si>
  <si>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</si>
  <si>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</si>
  <si>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</si>
  <si>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</si>
  <si>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</si>
  <si>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</si>
  <si>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</si>
  <si>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</si>
  <si>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</si>
  <si>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</si>
  <si>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</si>
  <si>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</si>
  <si>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</si>
  <si>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</si>
  <si>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</si>
  <si>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</si>
  <si>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</si>
  <si>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</si>
  <si>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</si>
  <si>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</si>
  <si>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</si>
  <si>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</si>
  <si>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</si>
  <si>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</si>
  <si>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</si>
  <si>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</si>
  <si>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</si>
  <si>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</si>
  <si>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</si>
  <si>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</si>
  <si>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</si>
  <si>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</si>
  <si>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</si>
  <si>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</si>
  <si>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</si>
  <si>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</si>
  <si>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</si>
  <si>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</si>
  <si>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</si>
  <si>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</si>
  <si>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</si>
  <si>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</si>
  <si>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</si>
  <si>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</si>
  <si>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</si>
  <si>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</si>
  <si>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</si>
  <si>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</si>
  <si>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</si>
  <si>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</si>
  <si>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</si>
  <si>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</si>
  <si>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</si>
  <si>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</si>
  <si>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</si>
  <si>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</si>
  <si>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</si>
  <si>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</si>
  <si>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</si>
  <si>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</si>
  <si>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</si>
  <si>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</si>
  <si>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</si>
  <si>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</si>
  <si>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</si>
  <si>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</si>
  <si>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</si>
  <si>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</si>
  <si>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</si>
  <si>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</si>
  <si>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</si>
  <si>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</si>
  <si>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</si>
  <si>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</si>
  <si>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</si>
  <si>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</si>
  <si>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</si>
  <si>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</si>
  <si>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</si>
  <si>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</si>
  <si>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</si>
  <si>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</si>
  <si>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</si>
  <si>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</si>
  <si>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</si>
  <si>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</si>
  <si>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</si>
  <si>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</si>
  <si>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</si>
  <si>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</si>
  <si>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</si>
  <si>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</si>
  <si>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</si>
  <si>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</si>
  <si>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</si>
  <si>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</si>
  <si>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</si>
  <si>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</si>
  <si>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</si>
  <si>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</si>
  <si>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</si>
  <si>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</si>
  <si>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</si>
  <si>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</si>
  <si>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</si>
  <si>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</si>
  <si>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</si>
  <si>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</si>
  <si>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</si>
  <si>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</si>
  <si>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</si>
  <si>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</si>
  <si>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</si>
  <si>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</si>
  <si>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</si>
  <si>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 RAHMAN AIMAN BIN SHAPRY</t>
  </si>
  <si>
    <t>ABDULLAH ASYRAF BIN ABDUL RAHMAN</t>
  </si>
  <si>
    <t>AHMAD NASRUL RAMADHAN BIN BADRUL HISAM</t>
  </si>
  <si>
    <t>AHMAD SYAKIR BIN ISMAIL</t>
  </si>
  <si>
    <t>K591DETE001</t>
  </si>
  <si>
    <t>LELAKI</t>
  </si>
  <si>
    <t>MELAYU</t>
  </si>
  <si>
    <t>ISLAM</t>
  </si>
  <si>
    <t>K591DETE002</t>
  </si>
  <si>
    <t>K591DETE003</t>
  </si>
  <si>
    <t>K591DETE004</t>
  </si>
  <si>
    <t>FURQAN AMIN BIN HUSSAINI</t>
  </si>
  <si>
    <t>HAZIM MUSTAQIM BIN SALLEHUDIN</t>
  </si>
  <si>
    <t>MUHAMAD ADIB BIN ZAINAL AHMAD</t>
  </si>
  <si>
    <t>MUHAMMAD AFIQ ASYRAF BIN NAZRI</t>
  </si>
  <si>
    <t>MUHAMMAD HAFIZ BIN MAD GARET</t>
  </si>
  <si>
    <t>MUHAMMAD NAZRUL ARIF BIN JASNI</t>
  </si>
  <si>
    <t>NAQIUDDIN SALIHIN BIN HAMLY AZHAR</t>
  </si>
  <si>
    <t>NAZIRUL AKID BIN MOHD KAMARUL HAFIZI</t>
  </si>
  <si>
    <t>NOOR ASHIKIN BINTI MUJIONO</t>
  </si>
  <si>
    <t>NOR AZIATUL AZLIN BINTI AZHAR</t>
  </si>
  <si>
    <t>ETE</t>
  </si>
  <si>
    <t>K591DETE006</t>
  </si>
  <si>
    <t>K591DETE007</t>
  </si>
  <si>
    <t>K591DETE008</t>
  </si>
  <si>
    <t>K591DETE009</t>
  </si>
  <si>
    <t>K591DETE010</t>
  </si>
  <si>
    <t>K591DETE011</t>
  </si>
  <si>
    <t>K591DETE012</t>
  </si>
  <si>
    <t>K591DETE013</t>
  </si>
  <si>
    <t>K591DETE014</t>
  </si>
  <si>
    <t>K591DETE015</t>
  </si>
  <si>
    <t>PEREMPUAN</t>
  </si>
  <si>
    <t>NUR ALLYA SYAIDA BINTI MOHD ZULKEFLI</t>
  </si>
  <si>
    <t>K591DETE017</t>
  </si>
  <si>
    <t>NUR MAISYARAH BINTI ISMAIL</t>
  </si>
  <si>
    <t>K591DETE019</t>
  </si>
  <si>
    <t>NURHIDAYAH BINTI MOHD FAUZI</t>
  </si>
  <si>
    <t>SHAHZERIN IZZANI BIN ROSLI</t>
  </si>
  <si>
    <t>TUAN NUR AISYAH BINTI TUAN MOHAMAD ZAIDI</t>
  </si>
  <si>
    <t>WAN MUHAMMAD HANAFIE BIN WAN NOR AZMAN</t>
  </si>
  <si>
    <t>WAN MUHAMMAD IZHAM BIN WAN HASNAN</t>
  </si>
  <si>
    <t>K591DETE021</t>
  </si>
  <si>
    <t>K591DETE022</t>
  </si>
  <si>
    <t>K591DETE023</t>
  </si>
  <si>
    <t>K591DETE024</t>
  </si>
  <si>
    <t>K591DETE025</t>
  </si>
  <si>
    <t>3ETE</t>
  </si>
  <si>
    <t>ADAM SAFAWI BIN AMIRULDIN</t>
  </si>
  <si>
    <t>3ETN</t>
  </si>
  <si>
    <t>K591DETN001</t>
  </si>
  <si>
    <t>ETN</t>
  </si>
  <si>
    <t>IZZIANA NAZIRA BINTI SHAMSURI</t>
  </si>
  <si>
    <t>K591DETN002</t>
  </si>
  <si>
    <t>MOHAMAD AMIRUL ANWAR BIN MOHD SALEHIN</t>
  </si>
  <si>
    <t>K591DETN003</t>
  </si>
  <si>
    <t xml:space="preserve">MOHAMAD FAIZ BIN ZUN </t>
  </si>
  <si>
    <t>K591DETN005</t>
  </si>
  <si>
    <t>MOHAMAD IQBAL HAKIM BIN OTHMAN</t>
  </si>
  <si>
    <t>K591DETN006</t>
  </si>
  <si>
    <t>MUHAMMAD AMIRZUL BIN AMRAN</t>
  </si>
  <si>
    <t>K591DETN007</t>
  </si>
  <si>
    <t>MUHAMMAD ASYRAF BIN ABDUL RAHMAN</t>
  </si>
  <si>
    <t>K591DETN008</t>
  </si>
  <si>
    <t>MUHAMMAD FAIDHI AIMAN BIN MOHAMAD KAHAR</t>
  </si>
  <si>
    <t>K591DETN009</t>
  </si>
  <si>
    <t>MUHAMMAD FAISAL FAIZ BIN RAFI</t>
  </si>
  <si>
    <t>K591DETN010</t>
  </si>
  <si>
    <t>MUHAMMAD IZZAT FAHMI BIN AZIZ</t>
  </si>
  <si>
    <t>K591DETN011</t>
  </si>
  <si>
    <t>MUHAMMAD SHAMIM BIN SHAMSUDDIN</t>
  </si>
  <si>
    <t>K591DETN012</t>
  </si>
  <si>
    <t>NABILA AYUNI BINTI ZAINAL ABIDIN</t>
  </si>
  <si>
    <t>K591DETN013</t>
  </si>
  <si>
    <t>NUR AINI BINTI ROSLI</t>
  </si>
  <si>
    <t>K591DETN014</t>
  </si>
  <si>
    <t>SITI NURZULAIKHA BINTI MOHAMMAD RAPI</t>
  </si>
  <si>
    <t>K591DETN015</t>
  </si>
  <si>
    <t>ASYRAFF IKHWAN BIN RASHIDI</t>
  </si>
  <si>
    <t>IKMAL HAZIM BIN ZAHARUDIN</t>
  </si>
  <si>
    <t>K591DMPI002</t>
  </si>
  <si>
    <t>MPI</t>
  </si>
  <si>
    <t>K591DMPI003</t>
  </si>
  <si>
    <t>MUHAMAD ADIB DANIAL BIN ABDUL RAZAK</t>
  </si>
  <si>
    <t>K591DMPI007</t>
  </si>
  <si>
    <t>MUHAMAD SYAMSUL SYAZWAN BIN IBRAHIM</t>
  </si>
  <si>
    <t>MUHAMMAD AFIZUL HAKIMI   BIN SHARIN</t>
  </si>
  <si>
    <t>K591DMPI009</t>
  </si>
  <si>
    <t>K591DMPI010</t>
  </si>
  <si>
    <t>MUHAMMAD AIZZAT SHYZRIEL BIN PIRUS</t>
  </si>
  <si>
    <t>MUHAMMAD AZRI AMIR BIN SHARIFUDIN</t>
  </si>
  <si>
    <t>MUHAMMAD MUIZZUDDIN BIN MOHD ZAKARIA</t>
  </si>
  <si>
    <t>MUHAMMAD NASRUN HAKIM BIN JULAINI</t>
  </si>
  <si>
    <t>MUHAMMAD RUSTAM IKMAL BIN ADUAT</t>
  </si>
  <si>
    <t>MUHAMMAD SHAHRUL AMIRUL BIN HISHAM</t>
  </si>
  <si>
    <t>NAIM KASHFI BIN MOHAMAD ZABIDI</t>
  </si>
  <si>
    <t>SITI NURAZIMAH BINTI SAPALI</t>
  </si>
  <si>
    <t>K591DMPI013</t>
  </si>
  <si>
    <t>K591DMPI014</t>
  </si>
  <si>
    <t>K591DMPI015</t>
  </si>
  <si>
    <t>K591DMPI016</t>
  </si>
  <si>
    <t>K591DMPI017</t>
  </si>
  <si>
    <t>K591DMPI018</t>
  </si>
  <si>
    <t>K591DMPI019</t>
  </si>
  <si>
    <t>K591DMPI020</t>
  </si>
  <si>
    <t>3MPI</t>
  </si>
  <si>
    <t>MOHAMAD SAMSUL ARIF BIN IDRUSSAIDI AKMAR</t>
  </si>
  <si>
    <t>MUHAMMAD ALIFF NAZRIEN BIN HAMERI</t>
  </si>
  <si>
    <t>MUHAMMAD AMIR AMIRUN BIN ZAMRI</t>
  </si>
  <si>
    <t>MUHAMMAD AMIRUL SYAHID BIN ADNA</t>
  </si>
  <si>
    <t>MUHAMMAD ASHRAF BIN MOHD NOOR</t>
  </si>
  <si>
    <t>MUHAMMAD AZMI SYARIFUDDIN BIN NAZAHAR</t>
  </si>
  <si>
    <t>K591DMPP003</t>
  </si>
  <si>
    <t>MPP</t>
  </si>
  <si>
    <t>K591DMPP004</t>
  </si>
  <si>
    <t>K591DMPP005</t>
  </si>
  <si>
    <t>K591DMPP006</t>
  </si>
  <si>
    <t>K591DMPP007</t>
  </si>
  <si>
    <t>K591DMPP008</t>
  </si>
  <si>
    <t>3MPP</t>
  </si>
  <si>
    <t>MUHAMMAD HAIRIE BIN AMRAN</t>
  </si>
  <si>
    <t>MUHAMMAD NAZMI BIN NAZRI</t>
  </si>
  <si>
    <t>K591DMPP010</t>
  </si>
  <si>
    <t>K591DMPP011</t>
  </si>
  <si>
    <t>NUR NISA LIYANA BINTI IMRAM</t>
  </si>
  <si>
    <t>K591DMPP013</t>
  </si>
  <si>
    <t>TENGKU MOHD ISKANDAR BIN TG SAARI</t>
  </si>
  <si>
    <t>WAN MUHAMMAD ALIF BIN WAN RAZANI</t>
  </si>
  <si>
    <t>ZARIFA SYAZLIANA BINTI MOHAMAD SABRI</t>
  </si>
  <si>
    <t>K591DMPP015</t>
  </si>
  <si>
    <t>K591DMPP016</t>
  </si>
  <si>
    <t>K591DMPP017</t>
  </si>
  <si>
    <t>ADNAN FADLI BIN SAH PRI</t>
  </si>
  <si>
    <t>AHMAD ADHA BIN MOHAMAD TAHAR</t>
  </si>
  <si>
    <t>AHMAD IKMAL BIN ISHAK</t>
  </si>
  <si>
    <t>K591DMTA001</t>
  </si>
  <si>
    <t>MTA</t>
  </si>
  <si>
    <t>K591DMTA002</t>
  </si>
  <si>
    <t>K591DMTA003</t>
  </si>
  <si>
    <t>AMIR HAMZAH BIN KAMARUL AZLAN</t>
  </si>
  <si>
    <t>KHAIROL HAKIMI BIN ZULKEFLI</t>
  </si>
  <si>
    <t>K591DMTA005</t>
  </si>
  <si>
    <t>K591DMTA006</t>
  </si>
  <si>
    <t>MUHAMAD SOLIHIN BIN SUHAIMI</t>
  </si>
  <si>
    <t>MUHAMAD ZAMZURI BIN YUSLEE</t>
  </si>
  <si>
    <t>MUHAMMAD AFIQ BIN NORDIN</t>
  </si>
  <si>
    <t>MUHAMMAD AZWAN FIKRY BIN MUHAMMAD HISHAM</t>
  </si>
  <si>
    <t>MUHAMMAD FARIES BIN MOHD NAZARI</t>
  </si>
  <si>
    <t>MUHAMMAD FIRDAUS BIN HAZMAN</t>
  </si>
  <si>
    <t>K591DMTA008</t>
  </si>
  <si>
    <t>K591DMTA009</t>
  </si>
  <si>
    <t>K591DMTA010</t>
  </si>
  <si>
    <t>K591DMTA011</t>
  </si>
  <si>
    <t>K591DMTA012</t>
  </si>
  <si>
    <t>K591DMTA013</t>
  </si>
  <si>
    <t>MUHAMMAD HAKIMI BIN SAPIA'E</t>
  </si>
  <si>
    <t>MUHAMMAD LUQMAN BIN MD NOOR</t>
  </si>
  <si>
    <t>K591DMTA015</t>
  </si>
  <si>
    <t>K591DMTA016</t>
  </si>
  <si>
    <t>MUHAMMAD ZULKHAIRI BIN MOHD ISMAWI</t>
  </si>
  <si>
    <t>NORHAMIZAN BIN ZAMRI</t>
  </si>
  <si>
    <t>RAJA AMMAR ZAQWAN BIN RAJA AFINDI</t>
  </si>
  <si>
    <t>MOHAMAD AKMAL AIDIL BIN ABDUL  MALIK</t>
  </si>
  <si>
    <t>RIFA'IE HAZIQ BIN  BADRUL HISHAM</t>
  </si>
  <si>
    <t>K591DMTA019</t>
  </si>
  <si>
    <t>K591DMTA020</t>
  </si>
  <si>
    <t>K591DMTA021</t>
  </si>
  <si>
    <t>K591CMTA004</t>
  </si>
  <si>
    <t>K591CMTA028</t>
  </si>
  <si>
    <t>3MTA</t>
  </si>
  <si>
    <t>AFWAN SABIQ BIN MOHD NOOR RAMDZOM</t>
  </si>
  <si>
    <t>AHMAD FIQRI BIN MOHAMAD ROSLI</t>
  </si>
  <si>
    <t>AHMAD ZAIHAR BIN ZAB SAIFOLADZHAR</t>
  </si>
  <si>
    <t>AZIZUL FIKRI BIN ISMAIL</t>
  </si>
  <si>
    <t>ISQANDAR ZULQARNAIN BIN NOR HALIM</t>
  </si>
  <si>
    <t>KHAIRUL RIDUAN BIN KHAIRUDIN</t>
  </si>
  <si>
    <t>K591DMTK001</t>
  </si>
  <si>
    <t>MTK</t>
  </si>
  <si>
    <t>K591DMTK002</t>
  </si>
  <si>
    <t>K591DMTK003</t>
  </si>
  <si>
    <t>K591DMTK004</t>
  </si>
  <si>
    <t>K591DMTK005</t>
  </si>
  <si>
    <t>K591DMTK006</t>
  </si>
  <si>
    <t>3MTK</t>
  </si>
  <si>
    <t>MALINDRA BIN MOHD NOR</t>
  </si>
  <si>
    <t>MUHAMAD ADWA TAUFIQ BIN AZIZAN</t>
  </si>
  <si>
    <t>K591DMTK008</t>
  </si>
  <si>
    <t>K591DMTK009</t>
  </si>
  <si>
    <t>MUHAMMAD ADIB SYAHIR BIN ABDULLAH</t>
  </si>
  <si>
    <t>MUHAMMAD AIKAL BIN ALIAS</t>
  </si>
  <si>
    <t>MUHAMMAD AMIRUL FIQRI BIN MOHD NADZARI</t>
  </si>
  <si>
    <t>MUHAMMAD FADZLI BIN JOHARI</t>
  </si>
  <si>
    <t>MUHAMMAD FARIDZUDDIN BIN MOHD ZUKI</t>
  </si>
  <si>
    <t>MUHAMMAD HAFIZI RASHDI BIN HUSAIN</t>
  </si>
  <si>
    <t>MUHAMMAD NA'EEM NAUFAL BIN MOHD SHARIF</t>
  </si>
  <si>
    <t>MUHAMMAD NOR SALBUNIE BIN ABDUL MAJID</t>
  </si>
  <si>
    <t>MUHAMMAD RIZAL BIN ISMAIL</t>
  </si>
  <si>
    <t>MUHAMMAD SHAHRIL BIN MOHD ZAINUDDIN</t>
  </si>
  <si>
    <t>MUHAMMAD SOLLEH BIN KAMALUDIN</t>
  </si>
  <si>
    <t>K591DMTK011</t>
  </si>
  <si>
    <t>K591DMTK012</t>
  </si>
  <si>
    <t>K591DMTK013</t>
  </si>
  <si>
    <t>K591DMTK014</t>
  </si>
  <si>
    <t>K591DMTK015</t>
  </si>
  <si>
    <t>K591DMTK016</t>
  </si>
  <si>
    <t>K591DMTK017</t>
  </si>
  <si>
    <t>K591DMTK018</t>
  </si>
  <si>
    <t>K591DMTK019</t>
  </si>
  <si>
    <t>K591DMTK020</t>
  </si>
  <si>
    <t>K591DMTK021</t>
  </si>
  <si>
    <t>NOR ADILAH BINTI AZIZAN</t>
  </si>
  <si>
    <t>SYAFIQ ZUHAIRI BIN MOHD RASDI</t>
  </si>
  <si>
    <t>K591DMTK023</t>
  </si>
  <si>
    <t>K591DMTK024</t>
  </si>
  <si>
    <t>ADI AIMAN RAHIMI BIN JUNUS</t>
  </si>
  <si>
    <t>AHMAD DANISH BIN AHMAD RAMLI</t>
  </si>
  <si>
    <t>AIDIL AFZAL BIN ANUAR</t>
  </si>
  <si>
    <t>ARIF IZZARUDIN BIN MOHAMMAD AZMAN</t>
  </si>
  <si>
    <t>AZAIEMAN BIN AHMAT  SAHAIMI</t>
  </si>
  <si>
    <t>FARAH NADIA ILLYANIE BINTI BEDUL RAHIM</t>
  </si>
  <si>
    <t>FARAH NAJWA BINTI ZAWAWI</t>
  </si>
  <si>
    <t>FAWAZUL AZIM BIN ANUAR</t>
  </si>
  <si>
    <t>JULAINNA BINTI SABRI</t>
  </si>
  <si>
    <t>MUHAMMAD AMIRUL DANISH BIN ROSLAND</t>
  </si>
  <si>
    <t>MUHAMMAD HANIFF AIMAN BIN MOHD NASIR</t>
  </si>
  <si>
    <t>MUHAMMAD SHAHRUL NIZAM BIN ABU BAKAR</t>
  </si>
  <si>
    <t>MUHAMMAD SHARIF BIN ABDUL RAHIM</t>
  </si>
  <si>
    <t>MUHAMMAD ZAL HAZANI SYAKIRIN BIN KAMARUDIN</t>
  </si>
  <si>
    <t>NOR AMIESYA BINTI FARID</t>
  </si>
  <si>
    <t>NUR ALIANNI BINTI MOHAMAD ALI</t>
  </si>
  <si>
    <t>NUR FARHANIM NATASYHA BINTI NOR AZAD</t>
  </si>
  <si>
    <t>NUR QAMARINA BINTI NORDIN</t>
  </si>
  <si>
    <t>NURUL IZZAH BINTI BADERU KHISAM</t>
  </si>
  <si>
    <t>SITI HAJAR BINTI IBRAHIM</t>
  </si>
  <si>
    <t>K591DWTP001</t>
  </si>
  <si>
    <t>WTP</t>
  </si>
  <si>
    <t>K591DWTP002</t>
  </si>
  <si>
    <t>K591DWTP003</t>
  </si>
  <si>
    <t>K591DWTP004</t>
  </si>
  <si>
    <t>K591DWTP005</t>
  </si>
  <si>
    <t>K591DWTP006</t>
  </si>
  <si>
    <t>K591DWTP007</t>
  </si>
  <si>
    <t>K591DWTP008</t>
  </si>
  <si>
    <t>K591DWTP009</t>
  </si>
  <si>
    <t>K591DWTP011</t>
  </si>
  <si>
    <t>K591DWTP012</t>
  </si>
  <si>
    <t>K591DWTP013</t>
  </si>
  <si>
    <t>K591DWTP014</t>
  </si>
  <si>
    <t>K591DWTP015</t>
  </si>
  <si>
    <t>K591DWTP016</t>
  </si>
  <si>
    <t>K591DWTP017</t>
  </si>
  <si>
    <t>K591DWTP018</t>
  </si>
  <si>
    <t>K591DWTP019</t>
  </si>
  <si>
    <t>K591DWTP020</t>
  </si>
  <si>
    <t>K591DWTP021</t>
  </si>
  <si>
    <t>3WTP</t>
  </si>
  <si>
    <t>KAMIL AZRUL HAFIZ B KAMIL AZMAN</t>
  </si>
  <si>
    <t>K611DWTP008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</si>
</sst>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1"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
      <sz val="10"/>
      <name val="Tahoma"/>
      <family val="2"/>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9">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 fontId="0" fillId="0" borderId="8" xfId="0" applyNumberFormat="1" applyFill="1" applyBorder="1" applyAlignment="1" applyProtection="1">
      <alignment horizontal="center"/>
      <protection locked="0"/>
    </xf>
    <xf numFmtId="0" fontId="0" fillId="0" borderId="8" xfId="0" applyFill="1" applyBorder="1" applyAlignment="1" applyProtection="1">
      <alignment horizontal="center"/>
      <protection locked="0"/>
    </xf>
    <xf numFmtId="0" fontId="0" fillId="0" borderId="8" xfId="0" applyFont="1" applyFill="1" applyBorder="1" applyAlignment="1" applyProtection="1">
      <alignment horizontal="center"/>
      <protection locked="0"/>
    </xf>
    <xf numFmtId="164" fontId="0" fillId="0" borderId="8" xfId="0" applyNumberFormat="1" applyBorder="1" applyAlignment="1" applyProtection="1">
      <alignment horizontal="center"/>
      <protection locked="0"/>
    </xf>
    <xf numFmtId="0" fontId="0" fillId="0" borderId="8" xfId="0" applyBorder="1" applyAlignment="1" applyProtection="1">
      <alignment horizontal="center"/>
      <protection locked="0"/>
    </xf>
    <xf numFmtId="0" fontId="0" fillId="0" borderId="8" xfId="0" applyFill="1" applyBorder="1" applyProtection="1">
      <protection locked="0"/>
    </xf>
    <xf numFmtId="1" fontId="0" fillId="0" borderId="22" xfId="0" applyNumberFormat="1" applyFill="1" applyBorder="1" applyAlignment="1" applyProtection="1">
      <alignment horizontal="center"/>
      <protection locked="0"/>
    </xf>
    <xf numFmtId="1" fontId="0" fillId="0" borderId="59" xfId="0" applyNumberFormat="1" applyFill="1" applyBorder="1" applyAlignment="1" applyProtection="1">
      <alignment horizontal="center"/>
      <protection locked="0"/>
    </xf>
    <xf numFmtId="164" fontId="0" fillId="0" borderId="59" xfId="0" applyNumberFormat="1" applyBorder="1" applyAlignment="1" applyProtection="1">
      <alignment horizontal="center"/>
      <protection locked="0"/>
    </xf>
    <xf numFmtId="164" fontId="40" fillId="0" borderId="59" xfId="0" applyNumberFormat="1" applyFont="1" applyBorder="1" applyAlignment="1" applyProtection="1">
      <alignment horizont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4">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80" t="s">
        <v>160</v>
      </c>
      <c r="H1" s="180"/>
      <c r="I1" s="180"/>
      <c r="J1" s="180"/>
      <c r="K1" s="180"/>
      <c r="L1" s="180"/>
      <c r="O1" s="128"/>
    </row>
    <row r="2" spans="1:203" s="22" customFormat="1" ht="29.25" customHeight="1" thickBot="1" x14ac:dyDescent="0.3">
      <c r="A2" s="181" t="s">
        <v>0</v>
      </c>
      <c r="B2" s="181"/>
      <c r="C2" s="181"/>
      <c r="D2" s="181"/>
      <c r="E2" s="181"/>
      <c r="F2" s="181"/>
      <c r="G2" s="181"/>
      <c r="H2" s="181"/>
      <c r="I2" s="181"/>
      <c r="J2" s="181"/>
      <c r="K2" s="181"/>
      <c r="L2" s="18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84"/>
      <c r="H5" s="185"/>
      <c r="I5" s="185"/>
      <c r="J5" s="185"/>
      <c r="K5" s="185"/>
      <c r="L5" s="18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84"/>
      <c r="H11" s="185"/>
      <c r="I11" s="185"/>
      <c r="J11" s="18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82" t="s">
        <v>158</v>
      </c>
      <c r="O19" s="9" t="s">
        <v>89</v>
      </c>
    </row>
    <row r="20" spans="1:15" s="9" customFormat="1" ht="45" customHeight="1" x14ac:dyDescent="0.25">
      <c r="A20" s="86" t="s">
        <v>59</v>
      </c>
      <c r="B20" s="81"/>
      <c r="C20" s="81"/>
      <c r="D20" s="81"/>
      <c r="E20" s="81"/>
      <c r="F20" s="81"/>
      <c r="G20" s="81"/>
      <c r="H20" s="81"/>
      <c r="I20" s="81"/>
      <c r="J20" s="81"/>
      <c r="K20" s="81"/>
      <c r="L20" s="18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78" t="s">
        <v>159</v>
      </c>
    </row>
    <row r="28" spans="1:15" s="9" customFormat="1" ht="45" customHeight="1" x14ac:dyDescent="0.25">
      <c r="A28" s="91" t="s">
        <v>59</v>
      </c>
      <c r="B28" s="81"/>
      <c r="C28" s="81"/>
      <c r="D28" s="81"/>
      <c r="E28" s="81"/>
      <c r="F28" s="81"/>
      <c r="G28" s="81"/>
      <c r="H28" s="81"/>
      <c r="I28" s="81"/>
      <c r="J28" s="81"/>
      <c r="K28" s="81"/>
      <c r="L28" s="17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3" priority="281">
      <formula>($L$21-$H$7)&lt;&gt;0</formula>
    </cfRule>
    <cfRule type="expression" dxfId="192" priority="282">
      <formula>($L$21-$H$7)=0</formula>
    </cfRule>
  </conditionalFormatting>
  <conditionalFormatting sqref="M10">
    <cfRule type="expression" priority="141">
      <formula>"IF(Main!$G$7=VOKASIONAL,&lt;60"</formula>
    </cfRule>
  </conditionalFormatting>
  <conditionalFormatting sqref="L29">
    <cfRule type="expression" dxfId="191" priority="136">
      <formula>($L$29-$J$7)&lt;&gt;0</formula>
    </cfRule>
    <cfRule type="expression" dxfId="190" priority="137">
      <formula>($L$29-$J$7)=0</formula>
    </cfRule>
  </conditionalFormatting>
  <conditionalFormatting sqref="L3">
    <cfRule type="expression" dxfId="189" priority="95">
      <formula>TAHUN&lt;&gt;""</formula>
    </cfRule>
  </conditionalFormatting>
  <conditionalFormatting sqref="G5:L5">
    <cfRule type="expression" dxfId="188" priority="94">
      <formula>SEM&lt;&gt;""</formula>
    </cfRule>
  </conditionalFormatting>
  <conditionalFormatting sqref="E7">
    <cfRule type="expression" dxfId="187" priority="93">
      <formula>NAMAKUR&lt;&gt;""</formula>
    </cfRule>
  </conditionalFormatting>
  <conditionalFormatting sqref="H7 J7 H9 J9">
    <cfRule type="expression" dxfId="186" priority="87">
      <formula>JENISKUR="VOKASIONAL"</formula>
    </cfRule>
    <cfRule type="expression" dxfId="185" priority="89">
      <formula>JENISKUR="AKADEMIK (SVM)"</formula>
    </cfRule>
  </conditionalFormatting>
  <conditionalFormatting sqref="H7 H9">
    <cfRule type="expression" dxfId="184" priority="88">
      <formula>JENISKUR="UMUM (DVM)"</formula>
    </cfRule>
  </conditionalFormatting>
  <conditionalFormatting sqref="H7 J7">
    <cfRule type="expression" dxfId="183" priority="85">
      <formula>JENISKUR="OJT"</formula>
    </cfRule>
    <cfRule type="expression" dxfId="182" priority="86">
      <formula>JENISKUR="PBE"</formula>
    </cfRule>
  </conditionalFormatting>
  <conditionalFormatting sqref="B16">
    <cfRule type="expression" dxfId="181" priority="82">
      <formula>NISBAHPBT&lt;&gt;""</formula>
    </cfRule>
  </conditionalFormatting>
  <conditionalFormatting sqref="B17">
    <cfRule type="expression" dxfId="180" priority="81">
      <formula>KPENT1&lt;&gt;""</formula>
    </cfRule>
  </conditionalFormatting>
  <conditionalFormatting sqref="C17">
    <cfRule type="expression" dxfId="179" priority="80">
      <formula>KPENT2&lt;&gt;""</formula>
    </cfRule>
  </conditionalFormatting>
  <conditionalFormatting sqref="D17">
    <cfRule type="expression" dxfId="178" priority="79">
      <formula>KPENT3&lt;&gt;""</formula>
    </cfRule>
  </conditionalFormatting>
  <conditionalFormatting sqref="E17">
    <cfRule type="expression" dxfId="177" priority="78">
      <formula>KPENT4&lt;&gt;""</formula>
    </cfRule>
  </conditionalFormatting>
  <conditionalFormatting sqref="F17">
    <cfRule type="expression" dxfId="176" priority="77">
      <formula>KPENT5&lt;&gt;""</formula>
    </cfRule>
  </conditionalFormatting>
  <conditionalFormatting sqref="G17">
    <cfRule type="expression" dxfId="175" priority="76">
      <formula>KPENT6&lt;&gt;""</formula>
    </cfRule>
  </conditionalFormatting>
  <conditionalFormatting sqref="H17">
    <cfRule type="expression" dxfId="174" priority="75">
      <formula>KPENT7&lt;&gt;""</formula>
    </cfRule>
  </conditionalFormatting>
  <conditionalFormatting sqref="I17">
    <cfRule type="expression" dxfId="173" priority="74">
      <formula>KPENT8&lt;&gt;""</formula>
    </cfRule>
  </conditionalFormatting>
  <conditionalFormatting sqref="J17">
    <cfRule type="expression" dxfId="172" priority="73">
      <formula>KPENT9&lt;&gt;""</formula>
    </cfRule>
  </conditionalFormatting>
  <conditionalFormatting sqref="K17">
    <cfRule type="expression" dxfId="171" priority="72">
      <formula>KPENT10&lt;&gt;""</formula>
    </cfRule>
  </conditionalFormatting>
  <conditionalFormatting sqref="B21">
    <cfRule type="expression" dxfId="170" priority="71">
      <formula>KPENT11&lt;&gt;""</formula>
    </cfRule>
  </conditionalFormatting>
  <conditionalFormatting sqref="C21">
    <cfRule type="expression" dxfId="169" priority="70">
      <formula>KPENT12&lt;&gt;""</formula>
    </cfRule>
  </conditionalFormatting>
  <conditionalFormatting sqref="D21">
    <cfRule type="expression" dxfId="168" priority="69">
      <formula>KPENT13&lt;&gt;""</formula>
    </cfRule>
  </conditionalFormatting>
  <conditionalFormatting sqref="E21">
    <cfRule type="expression" dxfId="167" priority="68">
      <formula>KPENT14&lt;&gt;""</formula>
    </cfRule>
  </conditionalFormatting>
  <conditionalFormatting sqref="F21">
    <cfRule type="expression" dxfId="166" priority="67">
      <formula>KPENT15&lt;&gt;""</formula>
    </cfRule>
  </conditionalFormatting>
  <conditionalFormatting sqref="G21">
    <cfRule type="expression" dxfId="165" priority="66">
      <formula>KPENT16&lt;&gt;""</formula>
    </cfRule>
  </conditionalFormatting>
  <conditionalFormatting sqref="H21">
    <cfRule type="expression" dxfId="164" priority="65">
      <formula>KPENT17&lt;&gt;""</formula>
    </cfRule>
  </conditionalFormatting>
  <conditionalFormatting sqref="I21">
    <cfRule type="expression" dxfId="163" priority="64">
      <formula>KPENT18&lt;&gt;""</formula>
    </cfRule>
  </conditionalFormatting>
  <conditionalFormatting sqref="J21">
    <cfRule type="expression" dxfId="162" priority="63">
      <formula>KPENT19&lt;&gt;""</formula>
    </cfRule>
  </conditionalFormatting>
  <conditionalFormatting sqref="K21">
    <cfRule type="expression" dxfId="161" priority="62">
      <formula>KPENT20&lt;&gt;""</formula>
    </cfRule>
  </conditionalFormatting>
  <conditionalFormatting sqref="B25">
    <cfRule type="expression" dxfId="160" priority="61">
      <formula>KPENA1&lt;&gt;""</formula>
    </cfRule>
  </conditionalFormatting>
  <conditionalFormatting sqref="C25">
    <cfRule type="expression" dxfId="159" priority="60">
      <formula>KPENA2&lt;&gt;""</formula>
    </cfRule>
  </conditionalFormatting>
  <conditionalFormatting sqref="D25">
    <cfRule type="expression" dxfId="158" priority="59">
      <formula>KPENA3&lt;&gt;""</formula>
    </cfRule>
  </conditionalFormatting>
  <conditionalFormatting sqref="E25">
    <cfRule type="expression" dxfId="157" priority="58">
      <formula>KPENA4&lt;&gt;""</formula>
    </cfRule>
  </conditionalFormatting>
  <conditionalFormatting sqref="F25">
    <cfRule type="expression" dxfId="156" priority="57">
      <formula>KPENA5&lt;&gt;""</formula>
    </cfRule>
  </conditionalFormatting>
  <conditionalFormatting sqref="G25">
    <cfRule type="expression" dxfId="155" priority="56">
      <formula>KPENA6&lt;&gt;""</formula>
    </cfRule>
  </conditionalFormatting>
  <conditionalFormatting sqref="H25">
    <cfRule type="expression" dxfId="154" priority="55">
      <formula>KPENA7&lt;&gt;""</formula>
    </cfRule>
  </conditionalFormatting>
  <conditionalFormatting sqref="I25">
    <cfRule type="expression" dxfId="153" priority="54">
      <formula>KPENA8&lt;&gt;""</formula>
    </cfRule>
  </conditionalFormatting>
  <conditionalFormatting sqref="J25">
    <cfRule type="expression" dxfId="152" priority="53">
      <formula>KPENA9&lt;&gt;""</formula>
    </cfRule>
  </conditionalFormatting>
  <conditionalFormatting sqref="K25">
    <cfRule type="expression" dxfId="151" priority="52">
      <formula>KPENA10&lt;&gt;""</formula>
    </cfRule>
  </conditionalFormatting>
  <conditionalFormatting sqref="B29">
    <cfRule type="expression" dxfId="150" priority="51">
      <formula>KPENA11&lt;&gt;""</formula>
    </cfRule>
  </conditionalFormatting>
  <conditionalFormatting sqref="C29">
    <cfRule type="expression" dxfId="149" priority="50">
      <formula>KPENA12&lt;&gt;""</formula>
    </cfRule>
  </conditionalFormatting>
  <conditionalFormatting sqref="D29">
    <cfRule type="expression" dxfId="148" priority="49">
      <formula>KPENA13&lt;&gt;""</formula>
    </cfRule>
  </conditionalFormatting>
  <conditionalFormatting sqref="E29">
    <cfRule type="expression" dxfId="147" priority="48">
      <formula>KPENA14&lt;&gt;""</formula>
    </cfRule>
  </conditionalFormatting>
  <conditionalFormatting sqref="F29">
    <cfRule type="expression" dxfId="146" priority="47">
      <formula>KPENA15&lt;&gt;""</formula>
    </cfRule>
  </conditionalFormatting>
  <conditionalFormatting sqref="G29">
    <cfRule type="expression" dxfId="145" priority="46">
      <formula>KPENA16&lt;&gt;""</formula>
    </cfRule>
  </conditionalFormatting>
  <conditionalFormatting sqref="H29">
    <cfRule type="expression" dxfId="144" priority="45">
      <formula>KPENA17&lt;&gt;""</formula>
    </cfRule>
  </conditionalFormatting>
  <conditionalFormatting sqref="I29">
    <cfRule type="expression" dxfId="143" priority="44">
      <formula>KPENA18&lt;&gt;""</formula>
    </cfRule>
  </conditionalFormatting>
  <conditionalFormatting sqref="J29">
    <cfRule type="expression" dxfId="142" priority="43">
      <formula>KPENA19&lt;&gt;""</formula>
    </cfRule>
  </conditionalFormatting>
  <conditionalFormatting sqref="K29">
    <cfRule type="expression" dxfId="141" priority="42">
      <formula>KPENA20&lt;&gt;""</formula>
    </cfRule>
  </conditionalFormatting>
  <conditionalFormatting sqref="B24">
    <cfRule type="expression" dxfId="140" priority="41">
      <formula>NISBAHPBA&lt;&gt;""</formula>
    </cfRule>
  </conditionalFormatting>
  <conditionalFormatting sqref="C16">
    <cfRule type="expression" dxfId="139" priority="40">
      <formula>NPEMT1&lt;&gt;""</formula>
    </cfRule>
  </conditionalFormatting>
  <conditionalFormatting sqref="D16">
    <cfRule type="expression" dxfId="138" priority="39">
      <formula>NPEMT2&lt;&gt;""</formula>
    </cfRule>
  </conditionalFormatting>
  <conditionalFormatting sqref="E16">
    <cfRule type="expression" dxfId="137" priority="38">
      <formula>NPEMT3&lt;&gt;""</formula>
    </cfRule>
  </conditionalFormatting>
  <conditionalFormatting sqref="F16">
    <cfRule type="expression" dxfId="136" priority="37">
      <formula>NPEMT4&lt;&gt;0</formula>
    </cfRule>
  </conditionalFormatting>
  <conditionalFormatting sqref="G16">
    <cfRule type="expression" dxfId="135" priority="36">
      <formula>NPEMT5&lt;&gt;""</formula>
    </cfRule>
  </conditionalFormatting>
  <conditionalFormatting sqref="H16">
    <cfRule type="expression" dxfId="134" priority="35">
      <formula>NPEMT6&lt;&gt;""</formula>
    </cfRule>
  </conditionalFormatting>
  <conditionalFormatting sqref="I16">
    <cfRule type="expression" dxfId="133" priority="34">
      <formula>NPEMT7&lt;&gt;""</formula>
    </cfRule>
  </conditionalFormatting>
  <conditionalFormatting sqref="J16">
    <cfRule type="expression" dxfId="132" priority="33">
      <formula>NPEMT8&lt;&gt;""</formula>
    </cfRule>
  </conditionalFormatting>
  <conditionalFormatting sqref="K16">
    <cfRule type="expression" dxfId="131" priority="32">
      <formula>NPEMT9&lt;&gt;""</formula>
    </cfRule>
  </conditionalFormatting>
  <conditionalFormatting sqref="B20">
    <cfRule type="expression" dxfId="130" priority="31">
      <formula>NPEMT10&lt;&gt;""</formula>
    </cfRule>
  </conditionalFormatting>
  <conditionalFormatting sqref="C20">
    <cfRule type="expression" dxfId="129" priority="30">
      <formula>NPEMT11&lt;&gt;""</formula>
    </cfRule>
  </conditionalFormatting>
  <conditionalFormatting sqref="D20">
    <cfRule type="expression" dxfId="128" priority="29">
      <formula>NPEMT12&lt;&gt;""</formula>
    </cfRule>
  </conditionalFormatting>
  <conditionalFormatting sqref="E20">
    <cfRule type="expression" dxfId="127" priority="28">
      <formula>NPEMT13&lt;&gt;""</formula>
    </cfRule>
  </conditionalFormatting>
  <conditionalFormatting sqref="F20">
    <cfRule type="expression" dxfId="126" priority="27">
      <formula>NPEMT14&lt;&gt;""</formula>
    </cfRule>
  </conditionalFormatting>
  <conditionalFormatting sqref="G20">
    <cfRule type="expression" dxfId="125" priority="26">
      <formula>NPEMT15&lt;&gt;""</formula>
    </cfRule>
  </conditionalFormatting>
  <conditionalFormatting sqref="H20">
    <cfRule type="expression" dxfId="124" priority="25">
      <formula>NPEMT16&lt;&gt;""</formula>
    </cfRule>
  </conditionalFormatting>
  <conditionalFormatting sqref="I20">
    <cfRule type="expression" dxfId="123" priority="24">
      <formula>NPEMT17&lt;&gt;""</formula>
    </cfRule>
  </conditionalFormatting>
  <conditionalFormatting sqref="J20">
    <cfRule type="expression" dxfId="122" priority="23">
      <formula>NPEMT18&lt;&gt;""</formula>
    </cfRule>
  </conditionalFormatting>
  <conditionalFormatting sqref="K20">
    <cfRule type="expression" dxfId="121" priority="22">
      <formula>NPEMT19&lt;&gt;""</formula>
    </cfRule>
  </conditionalFormatting>
  <conditionalFormatting sqref="C24">
    <cfRule type="expression" dxfId="120" priority="21">
      <formula>NPEMA1&lt;&gt;""</formula>
    </cfRule>
  </conditionalFormatting>
  <conditionalFormatting sqref="D24">
    <cfRule type="expression" dxfId="119" priority="20">
      <formula>NPEMA2&lt;&gt;""</formula>
    </cfRule>
  </conditionalFormatting>
  <conditionalFormatting sqref="E24">
    <cfRule type="expression" dxfId="118" priority="19">
      <formula>NPEMA3&lt;&gt;""</formula>
    </cfRule>
  </conditionalFormatting>
  <conditionalFormatting sqref="F24">
    <cfRule type="expression" dxfId="117" priority="18">
      <formula>NPEMA4&lt;&gt;""</formula>
    </cfRule>
  </conditionalFormatting>
  <conditionalFormatting sqref="G24">
    <cfRule type="expression" dxfId="116" priority="17">
      <formula>NPEMA5&lt;&gt;""</formula>
    </cfRule>
  </conditionalFormatting>
  <conditionalFormatting sqref="H24">
    <cfRule type="expression" dxfId="115" priority="16">
      <formula>NPEMA6&lt;&gt;""</formula>
    </cfRule>
  </conditionalFormatting>
  <conditionalFormatting sqref="I24">
    <cfRule type="expression" dxfId="114" priority="15">
      <formula>NPEMA7&lt;&gt;""</formula>
    </cfRule>
  </conditionalFormatting>
  <conditionalFormatting sqref="J24">
    <cfRule type="expression" dxfId="113" priority="14">
      <formula>NPEMA8&lt;&gt;""</formula>
    </cfRule>
  </conditionalFormatting>
  <conditionalFormatting sqref="K24">
    <cfRule type="expression" dxfId="112" priority="13">
      <formula>NPEMA9&lt;&gt;""</formula>
    </cfRule>
  </conditionalFormatting>
  <conditionalFormatting sqref="B28">
    <cfRule type="expression" dxfId="111" priority="12">
      <formula>NPEMA10&lt;&gt;""</formula>
    </cfRule>
  </conditionalFormatting>
  <conditionalFormatting sqref="C28">
    <cfRule type="expression" dxfId="110" priority="11">
      <formula>NPEMA11&lt;&gt;""</formula>
    </cfRule>
  </conditionalFormatting>
  <conditionalFormatting sqref="D28">
    <cfRule type="expression" dxfId="109" priority="10">
      <formula>NPEMA12&lt;&gt;""</formula>
    </cfRule>
  </conditionalFormatting>
  <conditionalFormatting sqref="E28">
    <cfRule type="expression" dxfId="108" priority="9">
      <formula>NPEMA13&lt;&gt;""</formula>
    </cfRule>
  </conditionalFormatting>
  <conditionalFormatting sqref="F28">
    <cfRule type="expression" dxfId="107" priority="8">
      <formula>NPEMA14&lt;&gt;""</formula>
    </cfRule>
  </conditionalFormatting>
  <conditionalFormatting sqref="G28">
    <cfRule type="expression" dxfId="106" priority="7">
      <formula>NPEMA15&lt;&gt;""</formula>
    </cfRule>
  </conditionalFormatting>
  <conditionalFormatting sqref="H28">
    <cfRule type="expression" dxfId="105" priority="6">
      <formula>NPEMA16&lt;&gt;""</formula>
    </cfRule>
  </conditionalFormatting>
  <conditionalFormatting sqref="I28">
    <cfRule type="expression" dxfId="104" priority="5">
      <formula>NPEMA17&lt;&gt;""</formula>
    </cfRule>
  </conditionalFormatting>
  <conditionalFormatting sqref="J28">
    <cfRule type="expression" dxfId="103" priority="4">
      <formula>NPEMA18&lt;&gt;""</formula>
    </cfRule>
  </conditionalFormatting>
  <conditionalFormatting sqref="K28">
    <cfRule type="expression" dxfId="102" priority="3">
      <formula>NPEMA19&lt;&gt;""</formula>
    </cfRule>
  </conditionalFormatting>
  <conditionalFormatting sqref="G11:J11">
    <cfRule type="expression" dxfId="101" priority="2">
      <formula>JENISKUR&lt;&gt;""</formula>
    </cfRule>
  </conditionalFormatting>
  <conditionalFormatting sqref="G13 I13">
    <cfRule type="expression" dxfId="100"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51" zoomScaleNormal="51" workbookViewId="0">
      <pane xSplit="1" ySplit="7" topLeftCell="B116" activePane="bottomRight" state="frozen"/>
      <selection pane="topRight" activeCell="B1" sqref="B1"/>
      <selection pane="bottomLeft" activeCell="A8" sqref="A8"/>
      <selection pane="bottomRight" activeCell="B120" sqref="B120"/>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87" t="str">
        <f>IF(NAMAKUR="","",NAMAKUR)</f>
        <v/>
      </c>
      <c r="D2" s="188"/>
      <c r="E2" s="188"/>
      <c r="F2" s="188"/>
      <c r="G2" s="189"/>
    </row>
    <row r="3" spans="1:19" ht="5.0999999999999996" customHeight="1" thickBot="1" x14ac:dyDescent="0.3">
      <c r="A3" s="40"/>
    </row>
    <row r="4" spans="1:19" ht="24.75" customHeight="1" thickBot="1" x14ac:dyDescent="0.3">
      <c r="A4" s="40" t="s">
        <v>50</v>
      </c>
      <c r="C4" s="190" t="str">
        <f>IF(OR(Main!I3="",Main!L3=""),"",CONCATENATE("S",SEM," / ",TAHUN))</f>
        <v/>
      </c>
      <c r="D4" s="19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209</v>
      </c>
      <c r="D8" s="168">
        <v>990304085273</v>
      </c>
      <c r="E8" s="168" t="s">
        <v>166</v>
      </c>
      <c r="F8" s="169" t="s">
        <v>183</v>
      </c>
      <c r="G8" s="169" t="s">
        <v>167</v>
      </c>
      <c r="H8" s="169" t="s">
        <v>168</v>
      </c>
      <c r="I8" s="170" t="s">
        <v>169</v>
      </c>
      <c r="J8" s="54">
        <v>1</v>
      </c>
      <c r="K8" s="59"/>
    </row>
    <row r="9" spans="1:19" ht="24.75" customHeight="1" x14ac:dyDescent="0.25">
      <c r="A9" s="30">
        <v>2</v>
      </c>
      <c r="B9" s="60" t="s">
        <v>163</v>
      </c>
      <c r="C9" s="58" t="s">
        <v>209</v>
      </c>
      <c r="D9" s="171">
        <v>991002065343</v>
      </c>
      <c r="E9" s="168" t="s">
        <v>170</v>
      </c>
      <c r="F9" s="169" t="s">
        <v>183</v>
      </c>
      <c r="G9" s="172" t="s">
        <v>167</v>
      </c>
      <c r="H9" s="172" t="s">
        <v>168</v>
      </c>
      <c r="I9" s="172" t="s">
        <v>169</v>
      </c>
      <c r="J9" s="48">
        <v>1</v>
      </c>
      <c r="K9" s="62"/>
    </row>
    <row r="10" spans="1:19" ht="24.75" customHeight="1" x14ac:dyDescent="0.25">
      <c r="A10" s="30">
        <v>3</v>
      </c>
      <c r="B10" s="60" t="s">
        <v>164</v>
      </c>
      <c r="C10" s="58" t="s">
        <v>209</v>
      </c>
      <c r="D10" s="168">
        <v>990116066163</v>
      </c>
      <c r="E10" s="168" t="s">
        <v>171</v>
      </c>
      <c r="F10" s="169" t="s">
        <v>183</v>
      </c>
      <c r="G10" s="169" t="s">
        <v>167</v>
      </c>
      <c r="H10" s="169" t="s">
        <v>168</v>
      </c>
      <c r="I10" s="170" t="s">
        <v>169</v>
      </c>
      <c r="J10" s="48">
        <v>1</v>
      </c>
      <c r="K10" s="62"/>
    </row>
    <row r="11" spans="1:19" ht="24.75" customHeight="1" x14ac:dyDescent="0.25">
      <c r="A11" s="30">
        <v>4</v>
      </c>
      <c r="B11" s="60" t="s">
        <v>165</v>
      </c>
      <c r="C11" s="58" t="s">
        <v>209</v>
      </c>
      <c r="D11" s="168">
        <v>991007065393</v>
      </c>
      <c r="E11" s="168" t="s">
        <v>172</v>
      </c>
      <c r="F11" s="169" t="s">
        <v>183</v>
      </c>
      <c r="G11" s="169" t="s">
        <v>167</v>
      </c>
      <c r="H11" s="169" t="s">
        <v>168</v>
      </c>
      <c r="I11" s="170" t="s">
        <v>169</v>
      </c>
      <c r="J11" s="48">
        <v>1</v>
      </c>
      <c r="K11" s="62"/>
    </row>
    <row r="12" spans="1:19" ht="24.75" customHeight="1" x14ac:dyDescent="0.25">
      <c r="A12" s="30">
        <v>5</v>
      </c>
      <c r="B12" s="60" t="s">
        <v>173</v>
      </c>
      <c r="C12" s="58" t="s">
        <v>209</v>
      </c>
      <c r="D12" s="168">
        <v>990929065117</v>
      </c>
      <c r="E12" s="61" t="s">
        <v>184</v>
      </c>
      <c r="F12" s="169" t="s">
        <v>183</v>
      </c>
      <c r="G12" s="61" t="s">
        <v>167</v>
      </c>
      <c r="H12" s="61" t="s">
        <v>168</v>
      </c>
      <c r="I12" s="61" t="s">
        <v>169</v>
      </c>
      <c r="J12" s="48">
        <v>1</v>
      </c>
      <c r="K12" s="62"/>
    </row>
    <row r="13" spans="1:19" ht="24.75" customHeight="1" x14ac:dyDescent="0.25">
      <c r="A13" s="30">
        <v>6</v>
      </c>
      <c r="B13" s="60" t="s">
        <v>174</v>
      </c>
      <c r="C13" s="58" t="s">
        <v>209</v>
      </c>
      <c r="D13" s="168">
        <v>990429065831</v>
      </c>
      <c r="E13" s="61" t="s">
        <v>185</v>
      </c>
      <c r="F13" s="169" t="s">
        <v>183</v>
      </c>
      <c r="G13" s="61" t="s">
        <v>167</v>
      </c>
      <c r="H13" s="61" t="s">
        <v>168</v>
      </c>
      <c r="I13" s="61" t="s">
        <v>169</v>
      </c>
      <c r="J13" s="48">
        <v>1</v>
      </c>
      <c r="K13" s="62"/>
    </row>
    <row r="14" spans="1:19" ht="24.75" customHeight="1" x14ac:dyDescent="0.25">
      <c r="A14" s="30">
        <v>7</v>
      </c>
      <c r="B14" s="60" t="s">
        <v>175</v>
      </c>
      <c r="C14" s="58" t="s">
        <v>209</v>
      </c>
      <c r="D14" s="168">
        <v>991003065281</v>
      </c>
      <c r="E14" s="61" t="s">
        <v>186</v>
      </c>
      <c r="F14" s="169" t="s">
        <v>183</v>
      </c>
      <c r="G14" s="61" t="s">
        <v>167</v>
      </c>
      <c r="H14" s="61" t="s">
        <v>168</v>
      </c>
      <c r="I14" s="61" t="s">
        <v>169</v>
      </c>
      <c r="J14" s="48">
        <v>1</v>
      </c>
      <c r="K14" s="62"/>
    </row>
    <row r="15" spans="1:19" ht="24.75" customHeight="1" x14ac:dyDescent="0.25">
      <c r="A15" s="30">
        <v>8</v>
      </c>
      <c r="B15" s="60" t="s">
        <v>176</v>
      </c>
      <c r="C15" s="58" t="s">
        <v>209</v>
      </c>
      <c r="D15" s="171">
        <v>990504066093</v>
      </c>
      <c r="E15" s="61" t="s">
        <v>187</v>
      </c>
      <c r="F15" s="169" t="s">
        <v>183</v>
      </c>
      <c r="G15" s="61" t="s">
        <v>167</v>
      </c>
      <c r="H15" s="61" t="s">
        <v>168</v>
      </c>
      <c r="I15" s="61" t="s">
        <v>169</v>
      </c>
      <c r="J15" s="48">
        <v>1</v>
      </c>
      <c r="K15" s="62"/>
    </row>
    <row r="16" spans="1:19" ht="24.75" customHeight="1" x14ac:dyDescent="0.25">
      <c r="A16" s="30">
        <v>9</v>
      </c>
      <c r="B16" s="60" t="s">
        <v>177</v>
      </c>
      <c r="C16" s="58" t="s">
        <v>209</v>
      </c>
      <c r="D16" s="168">
        <v>990807066859</v>
      </c>
      <c r="E16" s="61" t="s">
        <v>188</v>
      </c>
      <c r="F16" s="169" t="s">
        <v>183</v>
      </c>
      <c r="G16" s="61" t="s">
        <v>167</v>
      </c>
      <c r="H16" s="61" t="s">
        <v>168</v>
      </c>
      <c r="I16" s="61" t="s">
        <v>169</v>
      </c>
      <c r="J16" s="48">
        <v>1</v>
      </c>
      <c r="K16" s="62"/>
    </row>
    <row r="17" spans="1:11" ht="24.75" customHeight="1" x14ac:dyDescent="0.25">
      <c r="A17" s="30">
        <v>10</v>
      </c>
      <c r="B17" s="60" t="s">
        <v>178</v>
      </c>
      <c r="C17" s="58" t="s">
        <v>209</v>
      </c>
      <c r="D17" s="168">
        <v>991215065371</v>
      </c>
      <c r="E17" s="61" t="s">
        <v>189</v>
      </c>
      <c r="F17" s="169" t="s">
        <v>183</v>
      </c>
      <c r="G17" s="61" t="s">
        <v>167</v>
      </c>
      <c r="H17" s="61" t="s">
        <v>168</v>
      </c>
      <c r="I17" s="61" t="s">
        <v>169</v>
      </c>
      <c r="J17" s="48">
        <v>1</v>
      </c>
      <c r="K17" s="62"/>
    </row>
    <row r="18" spans="1:11" ht="24.75" customHeight="1" x14ac:dyDescent="0.25">
      <c r="A18" s="30">
        <v>11</v>
      </c>
      <c r="B18" s="60" t="s">
        <v>179</v>
      </c>
      <c r="C18" s="58" t="s">
        <v>209</v>
      </c>
      <c r="D18" s="168">
        <v>990306065719</v>
      </c>
      <c r="E18" s="61" t="s">
        <v>190</v>
      </c>
      <c r="F18" s="169" t="s">
        <v>183</v>
      </c>
      <c r="G18" s="61" t="s">
        <v>167</v>
      </c>
      <c r="H18" s="61" t="s">
        <v>168</v>
      </c>
      <c r="I18" s="61" t="s">
        <v>169</v>
      </c>
      <c r="J18" s="48">
        <v>1</v>
      </c>
      <c r="K18" s="62"/>
    </row>
    <row r="19" spans="1:11" ht="24.75" customHeight="1" x14ac:dyDescent="0.25">
      <c r="A19" s="30">
        <v>12</v>
      </c>
      <c r="B19" s="60" t="s">
        <v>180</v>
      </c>
      <c r="C19" s="58" t="s">
        <v>209</v>
      </c>
      <c r="D19" s="168">
        <v>990609036747</v>
      </c>
      <c r="E19" s="61" t="s">
        <v>191</v>
      </c>
      <c r="F19" s="169" t="s">
        <v>183</v>
      </c>
      <c r="G19" s="61" t="s">
        <v>167</v>
      </c>
      <c r="H19" s="61" t="s">
        <v>168</v>
      </c>
      <c r="I19" s="61" t="s">
        <v>169</v>
      </c>
      <c r="J19" s="48">
        <v>1</v>
      </c>
      <c r="K19" s="62"/>
    </row>
    <row r="20" spans="1:11" ht="24.75" customHeight="1" x14ac:dyDescent="0.25">
      <c r="A20" s="30">
        <v>13</v>
      </c>
      <c r="B20" s="60" t="s">
        <v>181</v>
      </c>
      <c r="C20" s="58" t="s">
        <v>209</v>
      </c>
      <c r="D20" s="168">
        <v>990207065166</v>
      </c>
      <c r="E20" s="61" t="s">
        <v>192</v>
      </c>
      <c r="F20" s="169" t="s">
        <v>183</v>
      </c>
      <c r="G20" s="61" t="s">
        <v>194</v>
      </c>
      <c r="H20" s="61" t="s">
        <v>168</v>
      </c>
      <c r="I20" s="61" t="s">
        <v>169</v>
      </c>
      <c r="J20" s="48">
        <v>1</v>
      </c>
      <c r="K20" s="62"/>
    </row>
    <row r="21" spans="1:11" ht="24.75" customHeight="1" x14ac:dyDescent="0.25">
      <c r="A21" s="30">
        <v>14</v>
      </c>
      <c r="B21" s="60" t="s">
        <v>182</v>
      </c>
      <c r="C21" s="58" t="s">
        <v>209</v>
      </c>
      <c r="D21" s="168">
        <v>991023065254</v>
      </c>
      <c r="E21" s="61" t="s">
        <v>193</v>
      </c>
      <c r="F21" s="169" t="s">
        <v>183</v>
      </c>
      <c r="G21" s="61" t="s">
        <v>194</v>
      </c>
      <c r="H21" s="61" t="s">
        <v>168</v>
      </c>
      <c r="I21" s="61" t="s">
        <v>169</v>
      </c>
      <c r="J21" s="48">
        <v>1</v>
      </c>
      <c r="K21" s="62"/>
    </row>
    <row r="22" spans="1:11" ht="24.75" customHeight="1" x14ac:dyDescent="0.25">
      <c r="A22" s="30">
        <v>15</v>
      </c>
      <c r="B22" s="60" t="s">
        <v>195</v>
      </c>
      <c r="C22" s="58" t="s">
        <v>209</v>
      </c>
      <c r="D22" s="168">
        <v>990618036298</v>
      </c>
      <c r="E22" s="61" t="s">
        <v>196</v>
      </c>
      <c r="F22" s="61" t="s">
        <v>183</v>
      </c>
      <c r="G22" s="61" t="s">
        <v>194</v>
      </c>
      <c r="H22" s="61" t="s">
        <v>168</v>
      </c>
      <c r="I22" s="61" t="s">
        <v>169</v>
      </c>
      <c r="J22" s="48">
        <v>1</v>
      </c>
      <c r="K22" s="62"/>
    </row>
    <row r="23" spans="1:11" ht="24.75" customHeight="1" x14ac:dyDescent="0.25">
      <c r="A23" s="30">
        <v>16</v>
      </c>
      <c r="B23" s="60" t="s">
        <v>197</v>
      </c>
      <c r="C23" s="58" t="s">
        <v>209</v>
      </c>
      <c r="D23" s="168">
        <v>990121065122</v>
      </c>
      <c r="E23" s="168" t="s">
        <v>198</v>
      </c>
      <c r="F23" s="61" t="s">
        <v>183</v>
      </c>
      <c r="G23" s="61" t="s">
        <v>194</v>
      </c>
      <c r="H23" s="61" t="s">
        <v>168</v>
      </c>
      <c r="I23" s="61" t="s">
        <v>169</v>
      </c>
      <c r="J23" s="48">
        <v>1</v>
      </c>
      <c r="K23" s="62"/>
    </row>
    <row r="24" spans="1:11" ht="24.75" customHeight="1" x14ac:dyDescent="0.25">
      <c r="A24" s="30">
        <v>17</v>
      </c>
      <c r="B24" s="60" t="s">
        <v>199</v>
      </c>
      <c r="C24" s="58" t="s">
        <v>209</v>
      </c>
      <c r="D24" s="168">
        <v>990325145810</v>
      </c>
      <c r="E24" s="168" t="s">
        <v>204</v>
      </c>
      <c r="F24" s="61" t="s">
        <v>183</v>
      </c>
      <c r="G24" s="61" t="s">
        <v>194</v>
      </c>
      <c r="H24" s="61" t="s">
        <v>168</v>
      </c>
      <c r="I24" s="61" t="s">
        <v>169</v>
      </c>
      <c r="J24" s="48">
        <v>1</v>
      </c>
      <c r="K24" s="62"/>
    </row>
    <row r="25" spans="1:11" ht="24.75" customHeight="1" x14ac:dyDescent="0.25">
      <c r="A25" s="30">
        <v>18</v>
      </c>
      <c r="B25" s="60" t="s">
        <v>200</v>
      </c>
      <c r="C25" s="58" t="s">
        <v>209</v>
      </c>
      <c r="D25" s="168">
        <v>990605045507</v>
      </c>
      <c r="E25" s="168" t="s">
        <v>205</v>
      </c>
      <c r="F25" s="61" t="s">
        <v>183</v>
      </c>
      <c r="G25" s="61" t="s">
        <v>167</v>
      </c>
      <c r="H25" s="61" t="s">
        <v>168</v>
      </c>
      <c r="I25" s="61" t="s">
        <v>169</v>
      </c>
      <c r="J25" s="48">
        <v>1</v>
      </c>
      <c r="K25" s="62"/>
    </row>
    <row r="26" spans="1:11" ht="24.75" customHeight="1" x14ac:dyDescent="0.25">
      <c r="A26" s="30">
        <v>19</v>
      </c>
      <c r="B26" s="60" t="s">
        <v>201</v>
      </c>
      <c r="C26" s="58" t="s">
        <v>209</v>
      </c>
      <c r="D26" s="168">
        <v>990720145458</v>
      </c>
      <c r="E26" s="168" t="s">
        <v>206</v>
      </c>
      <c r="F26" s="61" t="s">
        <v>183</v>
      </c>
      <c r="G26" s="61" t="s">
        <v>194</v>
      </c>
      <c r="H26" s="61" t="s">
        <v>168</v>
      </c>
      <c r="I26" s="61" t="s">
        <v>169</v>
      </c>
      <c r="J26" s="48">
        <v>1</v>
      </c>
      <c r="K26" s="62"/>
    </row>
    <row r="27" spans="1:11" ht="24.75" customHeight="1" x14ac:dyDescent="0.25">
      <c r="A27" s="30">
        <v>20</v>
      </c>
      <c r="B27" s="60" t="s">
        <v>202</v>
      </c>
      <c r="C27" s="58" t="s">
        <v>209</v>
      </c>
      <c r="D27" s="168">
        <v>991003065337</v>
      </c>
      <c r="E27" s="168" t="s">
        <v>207</v>
      </c>
      <c r="F27" s="61" t="s">
        <v>183</v>
      </c>
      <c r="G27" s="61" t="s">
        <v>167</v>
      </c>
      <c r="H27" s="61" t="s">
        <v>168</v>
      </c>
      <c r="I27" s="61" t="s">
        <v>169</v>
      </c>
      <c r="J27" s="48">
        <v>1</v>
      </c>
      <c r="K27" s="62"/>
    </row>
    <row r="28" spans="1:11" ht="24.75" customHeight="1" x14ac:dyDescent="0.25">
      <c r="A28" s="30">
        <v>21</v>
      </c>
      <c r="B28" s="60" t="s">
        <v>203</v>
      </c>
      <c r="C28" s="58" t="s">
        <v>209</v>
      </c>
      <c r="D28" s="168">
        <v>990425065797</v>
      </c>
      <c r="E28" s="168" t="s">
        <v>208</v>
      </c>
      <c r="F28" s="61" t="s">
        <v>183</v>
      </c>
      <c r="G28" s="61" t="s">
        <v>167</v>
      </c>
      <c r="H28" s="61" t="s">
        <v>168</v>
      </c>
      <c r="I28" s="61" t="s">
        <v>169</v>
      </c>
      <c r="J28" s="48">
        <v>1</v>
      </c>
      <c r="K28" s="62"/>
    </row>
    <row r="29" spans="1:11" ht="24.75" customHeight="1" x14ac:dyDescent="0.25">
      <c r="A29" s="30">
        <v>22</v>
      </c>
      <c r="B29" s="60" t="s">
        <v>210</v>
      </c>
      <c r="C29" s="61" t="s">
        <v>211</v>
      </c>
      <c r="D29" s="168">
        <v>991222065177</v>
      </c>
      <c r="E29" s="61" t="s">
        <v>212</v>
      </c>
      <c r="F29" s="61" t="s">
        <v>213</v>
      </c>
      <c r="G29" s="61" t="s">
        <v>167</v>
      </c>
      <c r="H29" s="61" t="s">
        <v>168</v>
      </c>
      <c r="I29" s="61" t="s">
        <v>169</v>
      </c>
      <c r="J29" s="48">
        <v>1</v>
      </c>
      <c r="K29" s="62"/>
    </row>
    <row r="30" spans="1:11" ht="24.75" customHeight="1" x14ac:dyDescent="0.25">
      <c r="A30" s="30">
        <v>23</v>
      </c>
      <c r="B30" s="60" t="s">
        <v>214</v>
      </c>
      <c r="C30" s="61" t="s">
        <v>211</v>
      </c>
      <c r="D30" s="168">
        <v>990707065832</v>
      </c>
      <c r="E30" s="61" t="s">
        <v>215</v>
      </c>
      <c r="F30" s="61" t="s">
        <v>213</v>
      </c>
      <c r="G30" s="61" t="s">
        <v>194</v>
      </c>
      <c r="H30" s="61" t="s">
        <v>168</v>
      </c>
      <c r="I30" s="61" t="s">
        <v>169</v>
      </c>
      <c r="J30" s="48">
        <v>1</v>
      </c>
      <c r="K30" s="62"/>
    </row>
    <row r="31" spans="1:11" ht="24.75" customHeight="1" x14ac:dyDescent="0.25">
      <c r="A31" s="30">
        <v>24</v>
      </c>
      <c r="B31" s="60" t="s">
        <v>216</v>
      </c>
      <c r="C31" s="61" t="s">
        <v>211</v>
      </c>
      <c r="D31" s="168">
        <v>990731065111</v>
      </c>
      <c r="E31" s="61" t="s">
        <v>217</v>
      </c>
      <c r="F31" s="61" t="s">
        <v>213</v>
      </c>
      <c r="G31" s="61" t="s">
        <v>167</v>
      </c>
      <c r="H31" s="61" t="s">
        <v>168</v>
      </c>
      <c r="I31" s="61" t="s">
        <v>169</v>
      </c>
      <c r="J31" s="48">
        <v>1</v>
      </c>
      <c r="K31" s="62"/>
    </row>
    <row r="32" spans="1:11" ht="24.75" customHeight="1" x14ac:dyDescent="0.25">
      <c r="A32" s="30">
        <v>25</v>
      </c>
      <c r="B32" s="60" t="s">
        <v>218</v>
      </c>
      <c r="C32" s="61" t="s">
        <v>211</v>
      </c>
      <c r="D32" s="168">
        <v>991001065093</v>
      </c>
      <c r="E32" s="61" t="s">
        <v>219</v>
      </c>
      <c r="F32" s="61" t="s">
        <v>213</v>
      </c>
      <c r="G32" s="61" t="s">
        <v>167</v>
      </c>
      <c r="H32" s="61" t="s">
        <v>168</v>
      </c>
      <c r="I32" s="61" t="s">
        <v>169</v>
      </c>
      <c r="J32" s="48">
        <v>1</v>
      </c>
      <c r="K32" s="62"/>
    </row>
    <row r="33" spans="1:11" ht="24.75" customHeight="1" x14ac:dyDescent="0.25">
      <c r="A33" s="30">
        <v>26</v>
      </c>
      <c r="B33" s="60" t="s">
        <v>220</v>
      </c>
      <c r="C33" s="61" t="s">
        <v>211</v>
      </c>
      <c r="D33" s="171">
        <v>990515065619</v>
      </c>
      <c r="E33" s="61" t="s">
        <v>221</v>
      </c>
      <c r="F33" s="61" t="s">
        <v>213</v>
      </c>
      <c r="G33" s="61" t="s">
        <v>167</v>
      </c>
      <c r="H33" s="61" t="s">
        <v>168</v>
      </c>
      <c r="I33" s="61" t="s">
        <v>169</v>
      </c>
      <c r="J33" s="48">
        <v>1</v>
      </c>
      <c r="K33" s="62"/>
    </row>
    <row r="34" spans="1:11" ht="24.75" customHeight="1" x14ac:dyDescent="0.25">
      <c r="A34" s="30">
        <v>27</v>
      </c>
      <c r="B34" s="60" t="s">
        <v>222</v>
      </c>
      <c r="C34" s="61" t="s">
        <v>211</v>
      </c>
      <c r="D34" s="168">
        <v>991203065665</v>
      </c>
      <c r="E34" s="61" t="s">
        <v>223</v>
      </c>
      <c r="F34" s="61" t="s">
        <v>213</v>
      </c>
      <c r="G34" s="61" t="s">
        <v>167</v>
      </c>
      <c r="H34" s="61" t="s">
        <v>168</v>
      </c>
      <c r="I34" s="61" t="s">
        <v>169</v>
      </c>
      <c r="J34" s="48">
        <v>1</v>
      </c>
      <c r="K34" s="62"/>
    </row>
    <row r="35" spans="1:11" ht="24.75" customHeight="1" x14ac:dyDescent="0.25">
      <c r="A35" s="30">
        <v>28</v>
      </c>
      <c r="B35" s="60" t="s">
        <v>224</v>
      </c>
      <c r="C35" s="61" t="s">
        <v>211</v>
      </c>
      <c r="D35" s="168">
        <v>990330065655</v>
      </c>
      <c r="E35" s="61" t="s">
        <v>225</v>
      </c>
      <c r="F35" s="61" t="s">
        <v>213</v>
      </c>
      <c r="G35" s="61" t="s">
        <v>167</v>
      </c>
      <c r="H35" s="61" t="s">
        <v>168</v>
      </c>
      <c r="I35" s="61" t="s">
        <v>169</v>
      </c>
      <c r="J35" s="48">
        <v>1</v>
      </c>
      <c r="K35" s="62"/>
    </row>
    <row r="36" spans="1:11" ht="24.75" customHeight="1" x14ac:dyDescent="0.25">
      <c r="A36" s="30">
        <v>29</v>
      </c>
      <c r="B36" s="60" t="s">
        <v>226</v>
      </c>
      <c r="C36" s="61" t="s">
        <v>211</v>
      </c>
      <c r="D36" s="168">
        <v>991019065243</v>
      </c>
      <c r="E36" s="61" t="s">
        <v>227</v>
      </c>
      <c r="F36" s="61" t="s">
        <v>213</v>
      </c>
      <c r="G36" s="61" t="s">
        <v>167</v>
      </c>
      <c r="H36" s="61" t="s">
        <v>168</v>
      </c>
      <c r="I36" s="61" t="s">
        <v>169</v>
      </c>
      <c r="J36" s="48">
        <v>1</v>
      </c>
      <c r="K36" s="62"/>
    </row>
    <row r="37" spans="1:11" ht="24.75" customHeight="1" x14ac:dyDescent="0.25">
      <c r="A37" s="30">
        <v>30</v>
      </c>
      <c r="B37" s="60" t="s">
        <v>228</v>
      </c>
      <c r="C37" s="61" t="s">
        <v>211</v>
      </c>
      <c r="D37" s="168">
        <v>990327086631</v>
      </c>
      <c r="E37" s="61" t="s">
        <v>229</v>
      </c>
      <c r="F37" s="61" t="s">
        <v>213</v>
      </c>
      <c r="G37" s="61" t="s">
        <v>167</v>
      </c>
      <c r="H37" s="61" t="s">
        <v>168</v>
      </c>
      <c r="I37" s="61" t="s">
        <v>169</v>
      </c>
      <c r="J37" s="48">
        <v>1</v>
      </c>
      <c r="K37" s="62"/>
    </row>
    <row r="38" spans="1:11" ht="24.75" customHeight="1" x14ac:dyDescent="0.25">
      <c r="A38" s="30">
        <v>31</v>
      </c>
      <c r="B38" s="60" t="s">
        <v>230</v>
      </c>
      <c r="C38" s="61" t="s">
        <v>211</v>
      </c>
      <c r="D38" s="168">
        <v>990806066443</v>
      </c>
      <c r="E38" s="61" t="s">
        <v>231</v>
      </c>
      <c r="F38" s="61" t="s">
        <v>213</v>
      </c>
      <c r="G38" s="61" t="s">
        <v>167</v>
      </c>
      <c r="H38" s="61" t="s">
        <v>168</v>
      </c>
      <c r="I38" s="61" t="s">
        <v>169</v>
      </c>
      <c r="J38" s="48">
        <v>1</v>
      </c>
      <c r="K38" s="62"/>
    </row>
    <row r="39" spans="1:11" ht="24.75" customHeight="1" x14ac:dyDescent="0.25">
      <c r="A39" s="30">
        <v>32</v>
      </c>
      <c r="B39" s="60" t="s">
        <v>232</v>
      </c>
      <c r="C39" s="61" t="s">
        <v>211</v>
      </c>
      <c r="D39" s="168">
        <v>990716065105</v>
      </c>
      <c r="E39" s="61" t="s">
        <v>233</v>
      </c>
      <c r="F39" s="61" t="s">
        <v>213</v>
      </c>
      <c r="G39" s="61" t="s">
        <v>167</v>
      </c>
      <c r="H39" s="61" t="s">
        <v>168</v>
      </c>
      <c r="I39" s="61" t="s">
        <v>169</v>
      </c>
      <c r="J39" s="48">
        <v>1</v>
      </c>
      <c r="K39" s="62"/>
    </row>
    <row r="40" spans="1:11" ht="24.75" customHeight="1" x14ac:dyDescent="0.25">
      <c r="A40" s="30">
        <v>33</v>
      </c>
      <c r="B40" s="60" t="s">
        <v>234</v>
      </c>
      <c r="C40" s="61" t="s">
        <v>211</v>
      </c>
      <c r="D40" s="168">
        <v>991126065214</v>
      </c>
      <c r="E40" s="61" t="s">
        <v>235</v>
      </c>
      <c r="F40" s="61" t="s">
        <v>213</v>
      </c>
      <c r="G40" s="61" t="s">
        <v>194</v>
      </c>
      <c r="H40" s="61" t="s">
        <v>168</v>
      </c>
      <c r="I40" s="61" t="s">
        <v>169</v>
      </c>
      <c r="J40" s="48">
        <v>1</v>
      </c>
      <c r="K40" s="62"/>
    </row>
    <row r="41" spans="1:11" ht="24.75" customHeight="1" x14ac:dyDescent="0.25">
      <c r="A41" s="30">
        <v>34</v>
      </c>
      <c r="B41" s="60" t="s">
        <v>236</v>
      </c>
      <c r="C41" s="61" t="s">
        <v>211</v>
      </c>
      <c r="D41" s="168">
        <v>990805066468</v>
      </c>
      <c r="E41" s="61" t="s">
        <v>237</v>
      </c>
      <c r="F41" s="61" t="s">
        <v>213</v>
      </c>
      <c r="G41" s="61" t="s">
        <v>194</v>
      </c>
      <c r="H41" s="61" t="s">
        <v>168</v>
      </c>
      <c r="I41" s="61" t="s">
        <v>169</v>
      </c>
      <c r="J41" s="48">
        <v>1</v>
      </c>
      <c r="K41" s="62"/>
    </row>
    <row r="42" spans="1:11" ht="24.75" customHeight="1" x14ac:dyDescent="0.25">
      <c r="A42" s="30">
        <v>35</v>
      </c>
      <c r="B42" s="60" t="s">
        <v>238</v>
      </c>
      <c r="C42" s="61" t="s">
        <v>211</v>
      </c>
      <c r="D42" s="168">
        <v>991226015468</v>
      </c>
      <c r="E42" s="61" t="s">
        <v>239</v>
      </c>
      <c r="F42" s="61" t="s">
        <v>213</v>
      </c>
      <c r="G42" s="61" t="s">
        <v>194</v>
      </c>
      <c r="H42" s="61" t="s">
        <v>168</v>
      </c>
      <c r="I42" s="61" t="s">
        <v>169</v>
      </c>
      <c r="J42" s="48">
        <v>1</v>
      </c>
      <c r="K42" s="62"/>
    </row>
    <row r="43" spans="1:11" ht="24.75" customHeight="1" x14ac:dyDescent="0.25">
      <c r="A43" s="30">
        <v>36</v>
      </c>
      <c r="B43" s="60" t="s">
        <v>240</v>
      </c>
      <c r="C43" s="61" t="s">
        <v>267</v>
      </c>
      <c r="D43" s="168">
        <v>990120065139</v>
      </c>
      <c r="E43" s="61" t="s">
        <v>242</v>
      </c>
      <c r="F43" s="61" t="s">
        <v>243</v>
      </c>
      <c r="G43" s="61" t="s">
        <v>167</v>
      </c>
      <c r="H43" s="61" t="s">
        <v>168</v>
      </c>
      <c r="I43" s="61" t="s">
        <v>169</v>
      </c>
      <c r="J43" s="48">
        <v>1</v>
      </c>
      <c r="K43" s="62"/>
    </row>
    <row r="44" spans="1:11" ht="24.75" customHeight="1" x14ac:dyDescent="0.25">
      <c r="A44" s="30">
        <v>37</v>
      </c>
      <c r="B44" s="60" t="s">
        <v>241</v>
      </c>
      <c r="C44" s="61" t="s">
        <v>267</v>
      </c>
      <c r="D44" s="168">
        <v>990817066705</v>
      </c>
      <c r="E44" s="61" t="s">
        <v>244</v>
      </c>
      <c r="F44" s="61" t="s">
        <v>243</v>
      </c>
      <c r="G44" s="61" t="s">
        <v>167</v>
      </c>
      <c r="H44" s="61" t="s">
        <v>168</v>
      </c>
      <c r="I44" s="61" t="s">
        <v>169</v>
      </c>
      <c r="J44" s="48">
        <v>1</v>
      </c>
      <c r="K44" s="62"/>
    </row>
    <row r="45" spans="1:11" ht="24.75" customHeight="1" x14ac:dyDescent="0.25">
      <c r="A45" s="30">
        <v>38</v>
      </c>
      <c r="B45" s="60" t="s">
        <v>245</v>
      </c>
      <c r="C45" s="61" t="s">
        <v>267</v>
      </c>
      <c r="D45" s="168">
        <v>990603145467</v>
      </c>
      <c r="E45" s="61" t="s">
        <v>246</v>
      </c>
      <c r="F45" s="61" t="s">
        <v>243</v>
      </c>
      <c r="G45" s="61" t="s">
        <v>167</v>
      </c>
      <c r="H45" s="61" t="s">
        <v>168</v>
      </c>
      <c r="I45" s="61" t="s">
        <v>169</v>
      </c>
      <c r="J45" s="48">
        <v>1</v>
      </c>
      <c r="K45" s="62"/>
    </row>
    <row r="46" spans="1:11" ht="24.75" customHeight="1" x14ac:dyDescent="0.25">
      <c r="A46" s="30">
        <v>39</v>
      </c>
      <c r="B46" s="60" t="s">
        <v>247</v>
      </c>
      <c r="C46" s="61" t="s">
        <v>267</v>
      </c>
      <c r="D46" s="168">
        <v>990903066605</v>
      </c>
      <c r="E46" s="61" t="s">
        <v>249</v>
      </c>
      <c r="F46" s="61" t="s">
        <v>243</v>
      </c>
      <c r="G46" s="61" t="s">
        <v>167</v>
      </c>
      <c r="H46" s="61" t="s">
        <v>168</v>
      </c>
      <c r="I46" s="61" t="s">
        <v>169</v>
      </c>
      <c r="J46" s="48">
        <v>1</v>
      </c>
      <c r="K46" s="62"/>
    </row>
    <row r="47" spans="1:11" ht="24.75" customHeight="1" x14ac:dyDescent="0.25">
      <c r="A47" s="30">
        <v>40</v>
      </c>
      <c r="B47" s="60" t="s">
        <v>248</v>
      </c>
      <c r="C47" s="61" t="s">
        <v>267</v>
      </c>
      <c r="D47" s="168">
        <v>990623065667</v>
      </c>
      <c r="E47" s="61" t="s">
        <v>250</v>
      </c>
      <c r="F47" s="61" t="s">
        <v>243</v>
      </c>
      <c r="G47" s="61" t="s">
        <v>167</v>
      </c>
      <c r="H47" s="61" t="s">
        <v>168</v>
      </c>
      <c r="I47" s="61" t="s">
        <v>169</v>
      </c>
      <c r="J47" s="48">
        <v>1</v>
      </c>
      <c r="K47" s="62"/>
    </row>
    <row r="48" spans="1:11" ht="24.75" customHeight="1" x14ac:dyDescent="0.25">
      <c r="A48" s="30">
        <v>41</v>
      </c>
      <c r="B48" s="60" t="s">
        <v>251</v>
      </c>
      <c r="C48" s="61" t="s">
        <v>267</v>
      </c>
      <c r="D48" s="168">
        <v>990152035311</v>
      </c>
      <c r="E48" s="61" t="s">
        <v>259</v>
      </c>
      <c r="F48" s="61" t="s">
        <v>243</v>
      </c>
      <c r="G48" s="61" t="s">
        <v>167</v>
      </c>
      <c r="H48" s="61" t="s">
        <v>168</v>
      </c>
      <c r="I48" s="61" t="s">
        <v>169</v>
      </c>
      <c r="J48" s="48">
        <v>1</v>
      </c>
      <c r="K48" s="62"/>
    </row>
    <row r="49" spans="1:11" ht="24.75" customHeight="1" x14ac:dyDescent="0.25">
      <c r="A49" s="30">
        <v>42</v>
      </c>
      <c r="B49" s="60" t="s">
        <v>252</v>
      </c>
      <c r="C49" s="61" t="s">
        <v>267</v>
      </c>
      <c r="D49" s="168">
        <v>990131065169</v>
      </c>
      <c r="E49" s="61" t="s">
        <v>260</v>
      </c>
      <c r="F49" s="61" t="s">
        <v>243</v>
      </c>
      <c r="G49" s="61" t="s">
        <v>167</v>
      </c>
      <c r="H49" s="61" t="s">
        <v>168</v>
      </c>
      <c r="I49" s="61" t="s">
        <v>169</v>
      </c>
      <c r="J49" s="48">
        <v>1</v>
      </c>
      <c r="K49" s="62"/>
    </row>
    <row r="50" spans="1:11" ht="24.75" customHeight="1" x14ac:dyDescent="0.25">
      <c r="A50" s="30">
        <v>43</v>
      </c>
      <c r="B50" s="60" t="s">
        <v>253</v>
      </c>
      <c r="C50" s="61" t="s">
        <v>267</v>
      </c>
      <c r="D50" s="168">
        <v>991114065233</v>
      </c>
      <c r="E50" s="61" t="s">
        <v>261</v>
      </c>
      <c r="F50" s="61" t="s">
        <v>243</v>
      </c>
      <c r="G50" s="61" t="s">
        <v>167</v>
      </c>
      <c r="H50" s="61" t="s">
        <v>168</v>
      </c>
      <c r="I50" s="61" t="s">
        <v>169</v>
      </c>
      <c r="J50" s="48">
        <v>1</v>
      </c>
      <c r="K50" s="62"/>
    </row>
    <row r="51" spans="1:11" ht="24.75" customHeight="1" x14ac:dyDescent="0.25">
      <c r="A51" s="30">
        <v>44</v>
      </c>
      <c r="B51" s="60" t="s">
        <v>254</v>
      </c>
      <c r="C51" s="61" t="s">
        <v>267</v>
      </c>
      <c r="D51" s="168">
        <v>991021146771</v>
      </c>
      <c r="E51" s="61" t="s">
        <v>262</v>
      </c>
      <c r="F51" s="61" t="s">
        <v>243</v>
      </c>
      <c r="G51" s="61" t="s">
        <v>167</v>
      </c>
      <c r="H51" s="61" t="s">
        <v>168</v>
      </c>
      <c r="I51" s="61" t="s">
        <v>169</v>
      </c>
      <c r="J51" s="48">
        <v>1</v>
      </c>
      <c r="K51" s="62"/>
    </row>
    <row r="52" spans="1:11" ht="24.75" customHeight="1" x14ac:dyDescent="0.25">
      <c r="A52" s="30">
        <v>45</v>
      </c>
      <c r="B52" s="60" t="s">
        <v>255</v>
      </c>
      <c r="C52" s="61" t="s">
        <v>267</v>
      </c>
      <c r="D52" s="168">
        <v>991013065613</v>
      </c>
      <c r="E52" s="61" t="s">
        <v>263</v>
      </c>
      <c r="F52" s="61" t="s">
        <v>243</v>
      </c>
      <c r="G52" s="61" t="s">
        <v>167</v>
      </c>
      <c r="H52" s="61" t="s">
        <v>168</v>
      </c>
      <c r="I52" s="61" t="s">
        <v>169</v>
      </c>
      <c r="J52" s="48">
        <v>1</v>
      </c>
      <c r="K52" s="62"/>
    </row>
    <row r="53" spans="1:11" ht="24.75" customHeight="1" x14ac:dyDescent="0.25">
      <c r="A53" s="30">
        <v>46</v>
      </c>
      <c r="B53" s="60" t="s">
        <v>256</v>
      </c>
      <c r="C53" s="61" t="s">
        <v>267</v>
      </c>
      <c r="D53" s="168">
        <v>990128106329</v>
      </c>
      <c r="E53" s="61" t="s">
        <v>264</v>
      </c>
      <c r="F53" s="61" t="s">
        <v>243</v>
      </c>
      <c r="G53" s="61" t="s">
        <v>167</v>
      </c>
      <c r="H53" s="61" t="s">
        <v>168</v>
      </c>
      <c r="I53" s="61" t="s">
        <v>169</v>
      </c>
      <c r="J53" s="48">
        <v>1</v>
      </c>
      <c r="K53" s="62"/>
    </row>
    <row r="54" spans="1:11" ht="24.75" customHeight="1" x14ac:dyDescent="0.25">
      <c r="A54" s="30">
        <v>47</v>
      </c>
      <c r="B54" s="60" t="s">
        <v>257</v>
      </c>
      <c r="C54" s="61" t="s">
        <v>267</v>
      </c>
      <c r="D54" s="168">
        <v>990806066451</v>
      </c>
      <c r="E54" s="61" t="s">
        <v>265</v>
      </c>
      <c r="F54" s="61" t="s">
        <v>243</v>
      </c>
      <c r="G54" s="61" t="s">
        <v>167</v>
      </c>
      <c r="H54" s="61" t="s">
        <v>168</v>
      </c>
      <c r="I54" s="61" t="s">
        <v>169</v>
      </c>
      <c r="J54" s="48">
        <v>1</v>
      </c>
      <c r="K54" s="62"/>
    </row>
    <row r="55" spans="1:11" ht="24.75" customHeight="1" x14ac:dyDescent="0.25">
      <c r="A55" s="30">
        <v>48</v>
      </c>
      <c r="B55" s="60" t="s">
        <v>258</v>
      </c>
      <c r="C55" s="61" t="s">
        <v>267</v>
      </c>
      <c r="D55" s="168">
        <v>990804066482</v>
      </c>
      <c r="E55" s="61" t="s">
        <v>266</v>
      </c>
      <c r="F55" s="61" t="s">
        <v>243</v>
      </c>
      <c r="G55" s="61" t="s">
        <v>194</v>
      </c>
      <c r="H55" s="61" t="s">
        <v>168</v>
      </c>
      <c r="I55" s="61" t="s">
        <v>169</v>
      </c>
      <c r="J55" s="48">
        <v>1</v>
      </c>
      <c r="K55" s="62"/>
    </row>
    <row r="56" spans="1:11" ht="24.75" customHeight="1" x14ac:dyDescent="0.25">
      <c r="A56" s="30">
        <v>49</v>
      </c>
      <c r="B56" s="173" t="s">
        <v>268</v>
      </c>
      <c r="C56" s="61" t="s">
        <v>281</v>
      </c>
      <c r="D56" s="168">
        <v>990723066499</v>
      </c>
      <c r="E56" s="61" t="s">
        <v>274</v>
      </c>
      <c r="F56" s="61" t="s">
        <v>275</v>
      </c>
      <c r="G56" s="61" t="s">
        <v>167</v>
      </c>
      <c r="H56" s="61" t="s">
        <v>168</v>
      </c>
      <c r="I56" s="61" t="s">
        <v>169</v>
      </c>
      <c r="J56" s="48">
        <v>1</v>
      </c>
      <c r="K56" s="62"/>
    </row>
    <row r="57" spans="1:11" ht="24.75" customHeight="1" x14ac:dyDescent="0.25">
      <c r="A57" s="30">
        <v>50</v>
      </c>
      <c r="B57" s="173" t="s">
        <v>269</v>
      </c>
      <c r="C57" s="61" t="s">
        <v>281</v>
      </c>
      <c r="D57" s="168">
        <v>990418065481</v>
      </c>
      <c r="E57" s="61" t="s">
        <v>276</v>
      </c>
      <c r="F57" s="61" t="s">
        <v>275</v>
      </c>
      <c r="G57" s="61" t="s">
        <v>167</v>
      </c>
      <c r="H57" s="61" t="s">
        <v>168</v>
      </c>
      <c r="I57" s="61" t="s">
        <v>169</v>
      </c>
      <c r="J57" s="48">
        <v>1</v>
      </c>
      <c r="K57" s="62"/>
    </row>
    <row r="58" spans="1:11" ht="24.75" customHeight="1" x14ac:dyDescent="0.25">
      <c r="A58" s="30">
        <v>51</v>
      </c>
      <c r="B58" s="173" t="s">
        <v>270</v>
      </c>
      <c r="C58" s="61" t="s">
        <v>281</v>
      </c>
      <c r="D58" s="168">
        <v>991119146729</v>
      </c>
      <c r="E58" s="61" t="s">
        <v>277</v>
      </c>
      <c r="F58" s="61" t="s">
        <v>275</v>
      </c>
      <c r="G58" s="61" t="s">
        <v>167</v>
      </c>
      <c r="H58" s="61" t="s">
        <v>168</v>
      </c>
      <c r="I58" s="61" t="s">
        <v>169</v>
      </c>
      <c r="J58" s="48">
        <v>1</v>
      </c>
      <c r="K58" s="62"/>
    </row>
    <row r="59" spans="1:11" ht="24.75" customHeight="1" x14ac:dyDescent="0.25">
      <c r="A59" s="30">
        <v>52</v>
      </c>
      <c r="B59" s="173" t="s">
        <v>271</v>
      </c>
      <c r="C59" s="61" t="s">
        <v>281</v>
      </c>
      <c r="D59" s="168">
        <v>990430105239</v>
      </c>
      <c r="E59" s="61" t="s">
        <v>278</v>
      </c>
      <c r="F59" s="61" t="s">
        <v>275</v>
      </c>
      <c r="G59" s="61" t="s">
        <v>167</v>
      </c>
      <c r="H59" s="61" t="s">
        <v>168</v>
      </c>
      <c r="I59" s="61" t="s">
        <v>169</v>
      </c>
      <c r="J59" s="48">
        <v>1</v>
      </c>
      <c r="K59" s="62"/>
    </row>
    <row r="60" spans="1:11" ht="24.75" customHeight="1" x14ac:dyDescent="0.25">
      <c r="A60" s="30">
        <v>53</v>
      </c>
      <c r="B60" s="173" t="s">
        <v>272</v>
      </c>
      <c r="C60" s="61" t="s">
        <v>281</v>
      </c>
      <c r="D60" s="168">
        <v>990404065915</v>
      </c>
      <c r="E60" s="61" t="s">
        <v>279</v>
      </c>
      <c r="F60" s="61" t="s">
        <v>275</v>
      </c>
      <c r="G60" s="61" t="s">
        <v>167</v>
      </c>
      <c r="H60" s="61" t="s">
        <v>168</v>
      </c>
      <c r="I60" s="61" t="s">
        <v>169</v>
      </c>
      <c r="J60" s="48">
        <v>1</v>
      </c>
      <c r="K60" s="62"/>
    </row>
    <row r="61" spans="1:11" ht="24.75" customHeight="1" x14ac:dyDescent="0.25">
      <c r="A61" s="30">
        <v>54</v>
      </c>
      <c r="B61" s="173" t="s">
        <v>273</v>
      </c>
      <c r="C61" s="61" t="s">
        <v>281</v>
      </c>
      <c r="D61" s="168">
        <v>990118065973</v>
      </c>
      <c r="E61" s="61" t="s">
        <v>280</v>
      </c>
      <c r="F61" s="61" t="s">
        <v>275</v>
      </c>
      <c r="G61" s="61" t="s">
        <v>167</v>
      </c>
      <c r="H61" s="61" t="s">
        <v>168</v>
      </c>
      <c r="I61" s="61" t="s">
        <v>169</v>
      </c>
      <c r="J61" s="48">
        <v>1</v>
      </c>
      <c r="K61" s="62"/>
    </row>
    <row r="62" spans="1:11" ht="24.75" customHeight="1" x14ac:dyDescent="0.25">
      <c r="A62" s="30">
        <v>55</v>
      </c>
      <c r="B62" s="60" t="s">
        <v>282</v>
      </c>
      <c r="C62" s="61" t="s">
        <v>281</v>
      </c>
      <c r="D62" s="168">
        <v>990324065763</v>
      </c>
      <c r="E62" s="61" t="s">
        <v>284</v>
      </c>
      <c r="F62" s="61" t="s">
        <v>275</v>
      </c>
      <c r="G62" s="61" t="s">
        <v>167</v>
      </c>
      <c r="H62" s="61" t="s">
        <v>168</v>
      </c>
      <c r="I62" s="61" t="s">
        <v>169</v>
      </c>
      <c r="J62" s="48">
        <v>1</v>
      </c>
      <c r="K62" s="62"/>
    </row>
    <row r="63" spans="1:11" ht="24.75" customHeight="1" x14ac:dyDescent="0.25">
      <c r="A63" s="30">
        <v>56</v>
      </c>
      <c r="B63" s="60" t="s">
        <v>283</v>
      </c>
      <c r="C63" s="61" t="s">
        <v>281</v>
      </c>
      <c r="D63" s="168">
        <v>990927065447</v>
      </c>
      <c r="E63" s="61" t="s">
        <v>285</v>
      </c>
      <c r="F63" s="61" t="s">
        <v>275</v>
      </c>
      <c r="G63" s="61" t="s">
        <v>167</v>
      </c>
      <c r="H63" s="61" t="s">
        <v>168</v>
      </c>
      <c r="I63" s="61" t="s">
        <v>169</v>
      </c>
      <c r="J63" s="48">
        <v>1</v>
      </c>
      <c r="K63" s="62"/>
    </row>
    <row r="64" spans="1:11" ht="24.75" customHeight="1" x14ac:dyDescent="0.25">
      <c r="A64" s="30">
        <v>57</v>
      </c>
      <c r="B64" s="60" t="s">
        <v>286</v>
      </c>
      <c r="C64" s="61" t="s">
        <v>281</v>
      </c>
      <c r="D64" s="168">
        <v>990607065640</v>
      </c>
      <c r="E64" s="61" t="s">
        <v>287</v>
      </c>
      <c r="F64" s="61" t="s">
        <v>275</v>
      </c>
      <c r="G64" s="61" t="s">
        <v>194</v>
      </c>
      <c r="H64" s="61" t="s">
        <v>168</v>
      </c>
      <c r="I64" s="61" t="s">
        <v>169</v>
      </c>
      <c r="J64" s="48">
        <v>1</v>
      </c>
      <c r="K64" s="62"/>
    </row>
    <row r="65" spans="1:11" ht="24.75" customHeight="1" x14ac:dyDescent="0.25">
      <c r="A65" s="30">
        <v>58</v>
      </c>
      <c r="B65" s="60" t="s">
        <v>288</v>
      </c>
      <c r="C65" s="61" t="s">
        <v>281</v>
      </c>
      <c r="D65" s="168">
        <v>990904066199</v>
      </c>
      <c r="E65" s="61" t="s">
        <v>291</v>
      </c>
      <c r="F65" s="61" t="s">
        <v>275</v>
      </c>
      <c r="G65" s="61" t="s">
        <v>167</v>
      </c>
      <c r="H65" s="61" t="s">
        <v>168</v>
      </c>
      <c r="I65" s="61" t="s">
        <v>169</v>
      </c>
      <c r="J65" s="48">
        <v>1</v>
      </c>
      <c r="K65" s="62"/>
    </row>
    <row r="66" spans="1:11" ht="24.75" customHeight="1" x14ac:dyDescent="0.25">
      <c r="A66" s="30">
        <v>59</v>
      </c>
      <c r="B66" s="60" t="s">
        <v>289</v>
      </c>
      <c r="C66" s="61" t="s">
        <v>281</v>
      </c>
      <c r="D66" s="168">
        <v>990731145111</v>
      </c>
      <c r="E66" s="61" t="s">
        <v>292</v>
      </c>
      <c r="F66" s="61" t="s">
        <v>275</v>
      </c>
      <c r="G66" s="61" t="s">
        <v>167</v>
      </c>
      <c r="H66" s="61" t="s">
        <v>168</v>
      </c>
      <c r="I66" s="61" t="s">
        <v>169</v>
      </c>
      <c r="J66" s="48">
        <v>1</v>
      </c>
      <c r="K66" s="62"/>
    </row>
    <row r="67" spans="1:11" ht="24.75" customHeight="1" x14ac:dyDescent="0.25">
      <c r="A67" s="30">
        <v>60</v>
      </c>
      <c r="B67" s="60" t="s">
        <v>290</v>
      </c>
      <c r="C67" s="61" t="s">
        <v>281</v>
      </c>
      <c r="D67" s="168">
        <v>990207065596</v>
      </c>
      <c r="E67" s="61" t="s">
        <v>293</v>
      </c>
      <c r="F67" s="61" t="s">
        <v>275</v>
      </c>
      <c r="G67" s="61" t="s">
        <v>194</v>
      </c>
      <c r="H67" s="61" t="s">
        <v>168</v>
      </c>
      <c r="I67" s="61" t="s">
        <v>169</v>
      </c>
      <c r="J67" s="48">
        <v>1</v>
      </c>
      <c r="K67" s="62"/>
    </row>
    <row r="68" spans="1:11" ht="24.75" customHeight="1" x14ac:dyDescent="0.25">
      <c r="A68" s="30">
        <v>61</v>
      </c>
      <c r="B68" s="60" t="s">
        <v>294</v>
      </c>
      <c r="C68" s="61" t="s">
        <v>331</v>
      </c>
      <c r="D68" s="168">
        <v>990527065755</v>
      </c>
      <c r="E68" s="61" t="s">
        <v>297</v>
      </c>
      <c r="F68" s="61" t="s">
        <v>298</v>
      </c>
      <c r="G68" s="61" t="s">
        <v>167</v>
      </c>
      <c r="H68" s="61" t="s">
        <v>168</v>
      </c>
      <c r="I68" s="61" t="s">
        <v>169</v>
      </c>
      <c r="J68" s="48">
        <v>1</v>
      </c>
      <c r="K68" s="62"/>
    </row>
    <row r="69" spans="1:11" ht="24.75" customHeight="1" x14ac:dyDescent="0.25">
      <c r="A69" s="30">
        <v>62</v>
      </c>
      <c r="B69" s="60" t="s">
        <v>295</v>
      </c>
      <c r="C69" s="61" t="s">
        <v>331</v>
      </c>
      <c r="D69" s="168">
        <v>990328065779</v>
      </c>
      <c r="E69" s="61" t="s">
        <v>299</v>
      </c>
      <c r="F69" s="61" t="s">
        <v>298</v>
      </c>
      <c r="G69" s="61" t="s">
        <v>167</v>
      </c>
      <c r="H69" s="61" t="s">
        <v>168</v>
      </c>
      <c r="I69" s="61" t="s">
        <v>169</v>
      </c>
      <c r="J69" s="48">
        <v>1</v>
      </c>
      <c r="K69" s="62"/>
    </row>
    <row r="70" spans="1:11" ht="24.75" customHeight="1" x14ac:dyDescent="0.25">
      <c r="A70" s="30">
        <v>63</v>
      </c>
      <c r="B70" s="60" t="s">
        <v>296</v>
      </c>
      <c r="C70" s="61" t="s">
        <v>331</v>
      </c>
      <c r="D70" s="168">
        <v>991207065865</v>
      </c>
      <c r="E70" s="61" t="s">
        <v>300</v>
      </c>
      <c r="F70" s="61" t="s">
        <v>298</v>
      </c>
      <c r="G70" s="61" t="s">
        <v>167</v>
      </c>
      <c r="H70" s="61" t="s">
        <v>168</v>
      </c>
      <c r="I70" s="61" t="s">
        <v>169</v>
      </c>
      <c r="J70" s="48">
        <v>1</v>
      </c>
      <c r="K70" s="62"/>
    </row>
    <row r="71" spans="1:11" ht="24.75" customHeight="1" x14ac:dyDescent="0.25">
      <c r="A71" s="30">
        <v>64</v>
      </c>
      <c r="B71" s="60" t="s">
        <v>301</v>
      </c>
      <c r="C71" s="61" t="s">
        <v>331</v>
      </c>
      <c r="D71" s="168">
        <v>990304015435</v>
      </c>
      <c r="E71" s="61" t="s">
        <v>303</v>
      </c>
      <c r="F71" s="61" t="s">
        <v>298</v>
      </c>
      <c r="G71" s="61" t="s">
        <v>167</v>
      </c>
      <c r="H71" s="61" t="s">
        <v>168</v>
      </c>
      <c r="I71" s="61" t="s">
        <v>169</v>
      </c>
      <c r="J71" s="48">
        <v>1</v>
      </c>
      <c r="K71" s="62"/>
    </row>
    <row r="72" spans="1:11" ht="24.75" customHeight="1" x14ac:dyDescent="0.25">
      <c r="A72" s="30">
        <v>65</v>
      </c>
      <c r="B72" s="60" t="s">
        <v>302</v>
      </c>
      <c r="C72" s="61" t="s">
        <v>331</v>
      </c>
      <c r="D72" s="168">
        <v>990218066009</v>
      </c>
      <c r="E72" s="61" t="s">
        <v>304</v>
      </c>
      <c r="F72" s="61" t="s">
        <v>298</v>
      </c>
      <c r="G72" s="61" t="s">
        <v>167</v>
      </c>
      <c r="H72" s="61" t="s">
        <v>168</v>
      </c>
      <c r="I72" s="61" t="s">
        <v>169</v>
      </c>
      <c r="J72" s="48">
        <v>1</v>
      </c>
      <c r="K72" s="62"/>
    </row>
    <row r="73" spans="1:11" ht="24.75" customHeight="1" x14ac:dyDescent="0.25">
      <c r="A73" s="30">
        <v>66</v>
      </c>
      <c r="B73" s="60" t="s">
        <v>305</v>
      </c>
      <c r="C73" s="61" t="s">
        <v>331</v>
      </c>
      <c r="D73" s="168">
        <v>991121065223</v>
      </c>
      <c r="E73" s="61" t="s">
        <v>311</v>
      </c>
      <c r="F73" s="61" t="s">
        <v>298</v>
      </c>
      <c r="G73" s="61" t="s">
        <v>167</v>
      </c>
      <c r="H73" s="61" t="s">
        <v>168</v>
      </c>
      <c r="I73" s="61" t="s">
        <v>169</v>
      </c>
      <c r="J73" s="48">
        <v>1</v>
      </c>
      <c r="K73" s="62"/>
    </row>
    <row r="74" spans="1:11" ht="24.75" customHeight="1" x14ac:dyDescent="0.25">
      <c r="A74" s="30">
        <v>67</v>
      </c>
      <c r="B74" s="60" t="s">
        <v>306</v>
      </c>
      <c r="C74" s="61" t="s">
        <v>331</v>
      </c>
      <c r="D74" s="168">
        <v>990324065077</v>
      </c>
      <c r="E74" s="61" t="s">
        <v>312</v>
      </c>
      <c r="F74" s="61" t="s">
        <v>298</v>
      </c>
      <c r="G74" s="61" t="s">
        <v>167</v>
      </c>
      <c r="H74" s="61" t="s">
        <v>168</v>
      </c>
      <c r="I74" s="61" t="s">
        <v>169</v>
      </c>
      <c r="J74" s="48">
        <v>1</v>
      </c>
      <c r="K74" s="62"/>
    </row>
    <row r="75" spans="1:11" ht="24.75" customHeight="1" x14ac:dyDescent="0.25">
      <c r="A75" s="30">
        <v>68</v>
      </c>
      <c r="B75" s="60" t="s">
        <v>307</v>
      </c>
      <c r="C75" s="61" t="s">
        <v>331</v>
      </c>
      <c r="D75" s="168">
        <v>991216065437</v>
      </c>
      <c r="E75" s="61" t="s">
        <v>313</v>
      </c>
      <c r="F75" s="61" t="s">
        <v>298</v>
      </c>
      <c r="G75" s="61" t="s">
        <v>167</v>
      </c>
      <c r="H75" s="61" t="s">
        <v>168</v>
      </c>
      <c r="I75" s="61" t="s">
        <v>169</v>
      </c>
      <c r="J75" s="48">
        <v>1</v>
      </c>
      <c r="K75" s="62"/>
    </row>
    <row r="76" spans="1:11" ht="24.75" customHeight="1" x14ac:dyDescent="0.25">
      <c r="A76" s="30">
        <v>69</v>
      </c>
      <c r="B76" s="60" t="s">
        <v>308</v>
      </c>
      <c r="C76" s="61" t="s">
        <v>331</v>
      </c>
      <c r="D76" s="168">
        <v>990816066519</v>
      </c>
      <c r="E76" s="61" t="s">
        <v>314</v>
      </c>
      <c r="F76" s="61" t="s">
        <v>298</v>
      </c>
      <c r="G76" s="61" t="s">
        <v>167</v>
      </c>
      <c r="H76" s="61" t="s">
        <v>168</v>
      </c>
      <c r="I76" s="61" t="s">
        <v>169</v>
      </c>
      <c r="J76" s="48">
        <v>1</v>
      </c>
      <c r="K76" s="62"/>
    </row>
    <row r="77" spans="1:11" ht="24.75" customHeight="1" x14ac:dyDescent="0.25">
      <c r="A77" s="30">
        <v>70</v>
      </c>
      <c r="B77" s="60" t="s">
        <v>309</v>
      </c>
      <c r="C77" s="61" t="s">
        <v>331</v>
      </c>
      <c r="D77" s="168">
        <v>990920035499</v>
      </c>
      <c r="E77" s="61" t="s">
        <v>315</v>
      </c>
      <c r="F77" s="61" t="s">
        <v>298</v>
      </c>
      <c r="G77" s="61" t="s">
        <v>167</v>
      </c>
      <c r="H77" s="61" t="s">
        <v>168</v>
      </c>
      <c r="I77" s="61" t="s">
        <v>169</v>
      </c>
      <c r="J77" s="48">
        <v>1</v>
      </c>
      <c r="K77" s="62"/>
    </row>
    <row r="78" spans="1:11" ht="24.75" customHeight="1" x14ac:dyDescent="0.25">
      <c r="A78" s="30">
        <v>71</v>
      </c>
      <c r="B78" s="60" t="s">
        <v>310</v>
      </c>
      <c r="C78" s="61" t="s">
        <v>331</v>
      </c>
      <c r="D78" s="168">
        <v>990407065371</v>
      </c>
      <c r="E78" s="61" t="s">
        <v>316</v>
      </c>
      <c r="F78" s="61" t="s">
        <v>298</v>
      </c>
      <c r="G78" s="61" t="s">
        <v>167</v>
      </c>
      <c r="H78" s="61" t="s">
        <v>168</v>
      </c>
      <c r="I78" s="61" t="s">
        <v>169</v>
      </c>
      <c r="J78" s="48">
        <v>1</v>
      </c>
      <c r="K78" s="62"/>
    </row>
    <row r="79" spans="1:11" ht="24.75" customHeight="1" x14ac:dyDescent="0.25">
      <c r="A79" s="30">
        <v>72</v>
      </c>
      <c r="B79" s="60" t="s">
        <v>317</v>
      </c>
      <c r="C79" s="61" t="s">
        <v>331</v>
      </c>
      <c r="D79" s="168">
        <v>990301065971</v>
      </c>
      <c r="E79" s="61" t="s">
        <v>319</v>
      </c>
      <c r="F79" s="61" t="s">
        <v>298</v>
      </c>
      <c r="G79" s="61" t="s">
        <v>167</v>
      </c>
      <c r="H79" s="61" t="s">
        <v>168</v>
      </c>
      <c r="I79" s="61" t="s">
        <v>169</v>
      </c>
      <c r="J79" s="48">
        <v>1</v>
      </c>
      <c r="K79" s="62"/>
    </row>
    <row r="80" spans="1:11" ht="24.75" customHeight="1" x14ac:dyDescent="0.25">
      <c r="A80" s="30">
        <v>73</v>
      </c>
      <c r="B80" s="60" t="s">
        <v>318</v>
      </c>
      <c r="C80" s="61" t="s">
        <v>331</v>
      </c>
      <c r="D80" s="168">
        <v>990517035819</v>
      </c>
      <c r="E80" s="61" t="s">
        <v>320</v>
      </c>
      <c r="F80" s="61" t="s">
        <v>298</v>
      </c>
      <c r="G80" s="61" t="s">
        <v>167</v>
      </c>
      <c r="H80" s="61" t="s">
        <v>168</v>
      </c>
      <c r="I80" s="61" t="s">
        <v>169</v>
      </c>
      <c r="J80" s="48">
        <v>1</v>
      </c>
      <c r="K80" s="62"/>
    </row>
    <row r="81" spans="1:11" ht="24.75" customHeight="1" x14ac:dyDescent="0.25">
      <c r="A81" s="30">
        <v>74</v>
      </c>
      <c r="B81" s="60" t="s">
        <v>321</v>
      </c>
      <c r="C81" s="61" t="s">
        <v>331</v>
      </c>
      <c r="D81" s="174">
        <v>990602107311</v>
      </c>
      <c r="E81" s="61" t="s">
        <v>326</v>
      </c>
      <c r="F81" s="61" t="s">
        <v>298</v>
      </c>
      <c r="G81" s="61" t="s">
        <v>167</v>
      </c>
      <c r="H81" s="61" t="s">
        <v>168</v>
      </c>
      <c r="I81" s="61" t="s">
        <v>169</v>
      </c>
      <c r="J81" s="48">
        <v>1</v>
      </c>
      <c r="K81" s="62"/>
    </row>
    <row r="82" spans="1:11" ht="24.75" customHeight="1" x14ac:dyDescent="0.25">
      <c r="A82" s="30">
        <v>75</v>
      </c>
      <c r="B82" s="60" t="s">
        <v>322</v>
      </c>
      <c r="C82" s="61" t="s">
        <v>331</v>
      </c>
      <c r="D82" s="175">
        <v>990512035633</v>
      </c>
      <c r="E82" s="61" t="s">
        <v>327</v>
      </c>
      <c r="F82" s="61" t="s">
        <v>298</v>
      </c>
      <c r="G82" s="61" t="s">
        <v>167</v>
      </c>
      <c r="H82" s="61" t="s">
        <v>168</v>
      </c>
      <c r="I82" s="61" t="s">
        <v>169</v>
      </c>
      <c r="J82" s="48">
        <v>1</v>
      </c>
      <c r="K82" s="62"/>
    </row>
    <row r="83" spans="1:11" ht="24.75" customHeight="1" x14ac:dyDescent="0.25">
      <c r="A83" s="30">
        <v>76</v>
      </c>
      <c r="B83" s="60" t="s">
        <v>323</v>
      </c>
      <c r="C83" s="61" t="s">
        <v>331</v>
      </c>
      <c r="D83" s="175">
        <v>990928065385</v>
      </c>
      <c r="E83" s="61" t="s">
        <v>328</v>
      </c>
      <c r="F83" s="61" t="s">
        <v>298</v>
      </c>
      <c r="G83" s="61" t="s">
        <v>167</v>
      </c>
      <c r="H83" s="61" t="s">
        <v>168</v>
      </c>
      <c r="I83" s="61" t="s">
        <v>169</v>
      </c>
      <c r="J83" s="48">
        <v>1</v>
      </c>
      <c r="K83" s="62"/>
    </row>
    <row r="84" spans="1:11" ht="24.75" customHeight="1" x14ac:dyDescent="0.25">
      <c r="A84" s="30">
        <v>77</v>
      </c>
      <c r="B84" s="60" t="s">
        <v>324</v>
      </c>
      <c r="C84" s="61" t="s">
        <v>331</v>
      </c>
      <c r="D84" s="175">
        <v>980112026229</v>
      </c>
      <c r="E84" s="61" t="s">
        <v>329</v>
      </c>
      <c r="F84" s="61" t="s">
        <v>298</v>
      </c>
      <c r="G84" s="61" t="s">
        <v>167</v>
      </c>
      <c r="H84" s="61" t="s">
        <v>168</v>
      </c>
      <c r="I84" s="61" t="s">
        <v>169</v>
      </c>
      <c r="J84" s="48">
        <v>1</v>
      </c>
      <c r="K84" s="62"/>
    </row>
    <row r="85" spans="1:11" ht="24.75" customHeight="1" x14ac:dyDescent="0.25">
      <c r="A85" s="30">
        <v>78</v>
      </c>
      <c r="B85" s="60" t="s">
        <v>325</v>
      </c>
      <c r="C85" s="61" t="s">
        <v>331</v>
      </c>
      <c r="D85" s="175">
        <v>981228086527</v>
      </c>
      <c r="E85" s="61" t="s">
        <v>330</v>
      </c>
      <c r="F85" s="61" t="s">
        <v>298</v>
      </c>
      <c r="G85" s="61" t="s">
        <v>167</v>
      </c>
      <c r="H85" s="61" t="s">
        <v>168</v>
      </c>
      <c r="I85" s="61" t="s">
        <v>169</v>
      </c>
      <c r="J85" s="48">
        <v>1</v>
      </c>
      <c r="K85" s="62"/>
    </row>
    <row r="86" spans="1:11" ht="24.75" customHeight="1" x14ac:dyDescent="0.25">
      <c r="A86" s="30">
        <v>79</v>
      </c>
      <c r="B86" s="60" t="s">
        <v>332</v>
      </c>
      <c r="C86" s="61" t="s">
        <v>345</v>
      </c>
      <c r="D86" s="175">
        <v>990802066577</v>
      </c>
      <c r="E86" s="61" t="s">
        <v>338</v>
      </c>
      <c r="F86" s="61" t="s">
        <v>339</v>
      </c>
      <c r="G86" s="61" t="s">
        <v>167</v>
      </c>
      <c r="H86" s="61" t="s">
        <v>168</v>
      </c>
      <c r="I86" s="61" t="s">
        <v>169</v>
      </c>
      <c r="J86" s="48">
        <v>1</v>
      </c>
      <c r="K86" s="62"/>
    </row>
    <row r="87" spans="1:11" ht="24.75" customHeight="1" x14ac:dyDescent="0.25">
      <c r="A87" s="30">
        <v>80</v>
      </c>
      <c r="B87" s="60" t="s">
        <v>333</v>
      </c>
      <c r="C87" s="61" t="s">
        <v>345</v>
      </c>
      <c r="D87" s="175">
        <v>990610065449</v>
      </c>
      <c r="E87" s="61" t="s">
        <v>340</v>
      </c>
      <c r="F87" s="61" t="s">
        <v>339</v>
      </c>
      <c r="G87" s="61" t="s">
        <v>167</v>
      </c>
      <c r="H87" s="61" t="s">
        <v>168</v>
      </c>
      <c r="I87" s="61" t="s">
        <v>169</v>
      </c>
      <c r="J87" s="48">
        <v>1</v>
      </c>
      <c r="K87" s="62"/>
    </row>
    <row r="88" spans="1:11" ht="24.75" customHeight="1" x14ac:dyDescent="0.25">
      <c r="A88" s="30">
        <v>81</v>
      </c>
      <c r="B88" s="60" t="s">
        <v>334</v>
      </c>
      <c r="C88" s="61" t="s">
        <v>345</v>
      </c>
      <c r="D88" s="175">
        <v>990821146601</v>
      </c>
      <c r="E88" s="61" t="s">
        <v>341</v>
      </c>
      <c r="F88" s="61" t="s">
        <v>339</v>
      </c>
      <c r="G88" s="61" t="s">
        <v>167</v>
      </c>
      <c r="H88" s="61" t="s">
        <v>168</v>
      </c>
      <c r="I88" s="61" t="s">
        <v>169</v>
      </c>
      <c r="J88" s="48">
        <v>1</v>
      </c>
      <c r="K88" s="62"/>
    </row>
    <row r="89" spans="1:11" ht="24.75" customHeight="1" x14ac:dyDescent="0.25">
      <c r="A89" s="30">
        <v>82</v>
      </c>
      <c r="B89" s="60" t="s">
        <v>335</v>
      </c>
      <c r="C89" s="61" t="s">
        <v>345</v>
      </c>
      <c r="D89" s="175">
        <v>990217065071</v>
      </c>
      <c r="E89" s="61" t="s">
        <v>342</v>
      </c>
      <c r="F89" s="61" t="s">
        <v>339</v>
      </c>
      <c r="G89" s="61" t="s">
        <v>167</v>
      </c>
      <c r="H89" s="61" t="s">
        <v>168</v>
      </c>
      <c r="I89" s="61" t="s">
        <v>169</v>
      </c>
      <c r="J89" s="48">
        <v>1</v>
      </c>
      <c r="K89" s="62"/>
    </row>
    <row r="90" spans="1:11" ht="24.75" customHeight="1" x14ac:dyDescent="0.25">
      <c r="A90" s="30">
        <v>83</v>
      </c>
      <c r="B90" s="60" t="s">
        <v>336</v>
      </c>
      <c r="C90" s="61" t="s">
        <v>345</v>
      </c>
      <c r="D90" s="175">
        <v>990801066639</v>
      </c>
      <c r="E90" s="61" t="s">
        <v>343</v>
      </c>
      <c r="F90" s="61" t="s">
        <v>339</v>
      </c>
      <c r="G90" s="61" t="s">
        <v>167</v>
      </c>
      <c r="H90" s="61" t="s">
        <v>168</v>
      </c>
      <c r="I90" s="61" t="s">
        <v>169</v>
      </c>
      <c r="J90" s="48">
        <v>1</v>
      </c>
      <c r="K90" s="62"/>
    </row>
    <row r="91" spans="1:11" ht="24.75" customHeight="1" x14ac:dyDescent="0.25">
      <c r="A91" s="30">
        <v>84</v>
      </c>
      <c r="B91" s="60" t="s">
        <v>337</v>
      </c>
      <c r="C91" s="61" t="s">
        <v>345</v>
      </c>
      <c r="D91" s="175">
        <v>990910065475</v>
      </c>
      <c r="E91" s="61" t="s">
        <v>344</v>
      </c>
      <c r="F91" s="61" t="s">
        <v>339</v>
      </c>
      <c r="G91" s="61" t="s">
        <v>167</v>
      </c>
      <c r="H91" s="61" t="s">
        <v>168</v>
      </c>
      <c r="I91" s="61" t="s">
        <v>169</v>
      </c>
      <c r="J91" s="48">
        <v>1</v>
      </c>
      <c r="K91" s="62"/>
    </row>
    <row r="92" spans="1:11" ht="24.75" customHeight="1" x14ac:dyDescent="0.25">
      <c r="A92" s="30">
        <v>85</v>
      </c>
      <c r="B92" s="60" t="s">
        <v>346</v>
      </c>
      <c r="C92" s="61" t="s">
        <v>345</v>
      </c>
      <c r="D92" s="175">
        <v>991214065599</v>
      </c>
      <c r="E92" s="61" t="s">
        <v>348</v>
      </c>
      <c r="F92" s="61" t="s">
        <v>339</v>
      </c>
      <c r="G92" s="61" t="s">
        <v>167</v>
      </c>
      <c r="H92" s="61" t="s">
        <v>168</v>
      </c>
      <c r="I92" s="61" t="s">
        <v>169</v>
      </c>
      <c r="J92" s="48">
        <v>1</v>
      </c>
      <c r="K92" s="62"/>
    </row>
    <row r="93" spans="1:11" ht="24.75" customHeight="1" x14ac:dyDescent="0.25">
      <c r="A93" s="30">
        <v>86</v>
      </c>
      <c r="B93" s="60" t="s">
        <v>347</v>
      </c>
      <c r="C93" s="61" t="s">
        <v>345</v>
      </c>
      <c r="D93" s="175">
        <v>991226066097</v>
      </c>
      <c r="E93" s="61" t="s">
        <v>349</v>
      </c>
      <c r="F93" s="61" t="s">
        <v>339</v>
      </c>
      <c r="G93" s="61" t="s">
        <v>167</v>
      </c>
      <c r="H93" s="61" t="s">
        <v>168</v>
      </c>
      <c r="I93" s="61" t="s">
        <v>169</v>
      </c>
      <c r="J93" s="48">
        <v>1</v>
      </c>
      <c r="K93" s="62"/>
    </row>
    <row r="94" spans="1:11" ht="24.75" customHeight="1" x14ac:dyDescent="0.25">
      <c r="A94" s="30">
        <v>87</v>
      </c>
      <c r="B94" s="60" t="s">
        <v>350</v>
      </c>
      <c r="C94" s="61" t="s">
        <v>345</v>
      </c>
      <c r="D94" s="175">
        <v>990504146691</v>
      </c>
      <c r="E94" s="61" t="s">
        <v>361</v>
      </c>
      <c r="F94" s="61" t="s">
        <v>339</v>
      </c>
      <c r="G94" s="61" t="s">
        <v>167</v>
      </c>
      <c r="H94" s="61" t="s">
        <v>168</v>
      </c>
      <c r="I94" s="61" t="s">
        <v>169</v>
      </c>
      <c r="J94" s="48">
        <v>1</v>
      </c>
      <c r="K94" s="62"/>
    </row>
    <row r="95" spans="1:11" ht="24.75" customHeight="1" x14ac:dyDescent="0.25">
      <c r="A95" s="30">
        <v>88</v>
      </c>
      <c r="B95" s="60" t="s">
        <v>351</v>
      </c>
      <c r="C95" s="61" t="s">
        <v>345</v>
      </c>
      <c r="D95" s="175">
        <v>990410065903</v>
      </c>
      <c r="E95" s="61" t="s">
        <v>362</v>
      </c>
      <c r="F95" s="61" t="s">
        <v>339</v>
      </c>
      <c r="G95" s="61" t="s">
        <v>167</v>
      </c>
      <c r="H95" s="61" t="s">
        <v>168</v>
      </c>
      <c r="I95" s="61" t="s">
        <v>169</v>
      </c>
      <c r="J95" s="48">
        <v>1</v>
      </c>
      <c r="K95" s="62"/>
    </row>
    <row r="96" spans="1:11" ht="24.75" customHeight="1" x14ac:dyDescent="0.25">
      <c r="A96" s="30">
        <v>89</v>
      </c>
      <c r="B96" s="60" t="s">
        <v>352</v>
      </c>
      <c r="C96" s="61" t="s">
        <v>345</v>
      </c>
      <c r="D96" s="175">
        <v>990715065701</v>
      </c>
      <c r="E96" s="61" t="s">
        <v>363</v>
      </c>
      <c r="F96" s="61" t="s">
        <v>339</v>
      </c>
      <c r="G96" s="61" t="s">
        <v>167</v>
      </c>
      <c r="H96" s="61" t="s">
        <v>168</v>
      </c>
      <c r="I96" s="61" t="s">
        <v>169</v>
      </c>
      <c r="J96" s="48">
        <v>1</v>
      </c>
      <c r="K96" s="62"/>
    </row>
    <row r="97" spans="1:11" ht="24.75" customHeight="1" x14ac:dyDescent="0.25">
      <c r="A97" s="30">
        <v>90</v>
      </c>
      <c r="B97" s="60" t="s">
        <v>353</v>
      </c>
      <c r="C97" s="61" t="s">
        <v>345</v>
      </c>
      <c r="D97" s="175">
        <v>990817066633</v>
      </c>
      <c r="E97" s="61" t="s">
        <v>364</v>
      </c>
      <c r="F97" s="61" t="s">
        <v>339</v>
      </c>
      <c r="G97" s="61" t="s">
        <v>167</v>
      </c>
      <c r="H97" s="61" t="s">
        <v>168</v>
      </c>
      <c r="I97" s="61" t="s">
        <v>169</v>
      </c>
      <c r="J97" s="48">
        <v>1</v>
      </c>
      <c r="K97" s="62"/>
    </row>
    <row r="98" spans="1:11" ht="24.75" customHeight="1" x14ac:dyDescent="0.25">
      <c r="A98" s="30">
        <v>91</v>
      </c>
      <c r="B98" s="60" t="s">
        <v>354</v>
      </c>
      <c r="C98" s="61" t="s">
        <v>345</v>
      </c>
      <c r="D98" s="175">
        <v>990623065675</v>
      </c>
      <c r="E98" s="61" t="s">
        <v>365</v>
      </c>
      <c r="F98" s="61" t="s">
        <v>339</v>
      </c>
      <c r="G98" s="61" t="s">
        <v>167</v>
      </c>
      <c r="H98" s="61" t="s">
        <v>168</v>
      </c>
      <c r="I98" s="61" t="s">
        <v>169</v>
      </c>
      <c r="J98" s="48">
        <v>1</v>
      </c>
      <c r="K98" s="62"/>
    </row>
    <row r="99" spans="1:11" ht="24.75" customHeight="1" x14ac:dyDescent="0.25">
      <c r="A99" s="30">
        <v>92</v>
      </c>
      <c r="B99" s="60" t="s">
        <v>355</v>
      </c>
      <c r="C99" s="61" t="s">
        <v>345</v>
      </c>
      <c r="D99" s="175">
        <v>990528065431</v>
      </c>
      <c r="E99" s="61" t="s">
        <v>366</v>
      </c>
      <c r="F99" s="61" t="s">
        <v>339</v>
      </c>
      <c r="G99" s="61" t="s">
        <v>167</v>
      </c>
      <c r="H99" s="61" t="s">
        <v>168</v>
      </c>
      <c r="I99" s="61" t="s">
        <v>169</v>
      </c>
      <c r="J99" s="48">
        <v>1</v>
      </c>
      <c r="K99" s="62"/>
    </row>
    <row r="100" spans="1:11" ht="24.75" customHeight="1" x14ac:dyDescent="0.25">
      <c r="A100" s="30">
        <v>93</v>
      </c>
      <c r="B100" s="60" t="s">
        <v>356</v>
      </c>
      <c r="C100" s="61" t="s">
        <v>345</v>
      </c>
      <c r="D100" s="175">
        <v>990817145761</v>
      </c>
      <c r="E100" s="61" t="s">
        <v>367</v>
      </c>
      <c r="F100" s="61" t="s">
        <v>339</v>
      </c>
      <c r="G100" s="61" t="s">
        <v>167</v>
      </c>
      <c r="H100" s="61" t="s">
        <v>168</v>
      </c>
      <c r="I100" s="61" t="s">
        <v>169</v>
      </c>
      <c r="J100" s="48">
        <v>1</v>
      </c>
      <c r="K100" s="62"/>
    </row>
    <row r="101" spans="1:11" ht="24.75" customHeight="1" x14ac:dyDescent="0.25">
      <c r="A101" s="30">
        <v>94</v>
      </c>
      <c r="B101" s="60" t="s">
        <v>357</v>
      </c>
      <c r="C101" s="61" t="s">
        <v>345</v>
      </c>
      <c r="D101" s="175">
        <v>991111065051</v>
      </c>
      <c r="E101" s="61" t="s">
        <v>368</v>
      </c>
      <c r="F101" s="61" t="s">
        <v>339</v>
      </c>
      <c r="G101" s="61" t="s">
        <v>167</v>
      </c>
      <c r="H101" s="61" t="s">
        <v>168</v>
      </c>
      <c r="I101" s="61" t="s">
        <v>169</v>
      </c>
      <c r="J101" s="48">
        <v>1</v>
      </c>
      <c r="K101" s="62"/>
    </row>
    <row r="102" spans="1:11" ht="24.75" customHeight="1" x14ac:dyDescent="0.25">
      <c r="A102" s="30">
        <v>95</v>
      </c>
      <c r="B102" s="60" t="s">
        <v>358</v>
      </c>
      <c r="C102" s="61" t="s">
        <v>345</v>
      </c>
      <c r="D102" s="175">
        <v>991021066325</v>
      </c>
      <c r="E102" s="61" t="s">
        <v>369</v>
      </c>
      <c r="F102" s="61" t="s">
        <v>339</v>
      </c>
      <c r="G102" s="61" t="s">
        <v>167</v>
      </c>
      <c r="H102" s="61" t="s">
        <v>168</v>
      </c>
      <c r="I102" s="61" t="s">
        <v>169</v>
      </c>
      <c r="J102" s="48">
        <v>1</v>
      </c>
      <c r="K102" s="62"/>
    </row>
    <row r="103" spans="1:11" ht="24.75" customHeight="1" x14ac:dyDescent="0.25">
      <c r="A103" s="30">
        <v>96</v>
      </c>
      <c r="B103" s="60" t="s">
        <v>359</v>
      </c>
      <c r="C103" s="61" t="s">
        <v>345</v>
      </c>
      <c r="D103" s="175">
        <v>980831065515</v>
      </c>
      <c r="E103" s="61" t="s">
        <v>370</v>
      </c>
      <c r="F103" s="61" t="s">
        <v>339</v>
      </c>
      <c r="G103" s="61" t="s">
        <v>167</v>
      </c>
      <c r="H103" s="61" t="s">
        <v>168</v>
      </c>
      <c r="I103" s="61" t="s">
        <v>169</v>
      </c>
      <c r="J103" s="48">
        <v>1</v>
      </c>
      <c r="K103" s="62"/>
    </row>
    <row r="104" spans="1:11" ht="24.75" customHeight="1" x14ac:dyDescent="0.25">
      <c r="A104" s="30">
        <v>97</v>
      </c>
      <c r="B104" s="60" t="s">
        <v>360</v>
      </c>
      <c r="C104" s="61" t="s">
        <v>345</v>
      </c>
      <c r="D104" s="175">
        <v>990430066073</v>
      </c>
      <c r="E104" s="61" t="s">
        <v>371</v>
      </c>
      <c r="F104" s="61" t="s">
        <v>339</v>
      </c>
      <c r="G104" s="61" t="s">
        <v>167</v>
      </c>
      <c r="H104" s="61" t="s">
        <v>168</v>
      </c>
      <c r="I104" s="61" t="s">
        <v>169</v>
      </c>
      <c r="J104" s="48">
        <v>1</v>
      </c>
      <c r="K104" s="62"/>
    </row>
    <row r="105" spans="1:11" ht="24.75" customHeight="1" x14ac:dyDescent="0.25">
      <c r="A105" s="30">
        <v>98</v>
      </c>
      <c r="B105" s="60" t="s">
        <v>372</v>
      </c>
      <c r="C105" s="61" t="s">
        <v>345</v>
      </c>
      <c r="D105" s="175">
        <v>990603065686</v>
      </c>
      <c r="E105" s="61" t="s">
        <v>374</v>
      </c>
      <c r="F105" s="61" t="s">
        <v>339</v>
      </c>
      <c r="G105" s="61" t="s">
        <v>194</v>
      </c>
      <c r="H105" s="61" t="s">
        <v>168</v>
      </c>
      <c r="I105" s="61" t="s">
        <v>169</v>
      </c>
      <c r="J105" s="48">
        <v>1</v>
      </c>
      <c r="K105" s="62"/>
    </row>
    <row r="106" spans="1:11" ht="24.75" customHeight="1" x14ac:dyDescent="0.25">
      <c r="A106" s="30">
        <v>99</v>
      </c>
      <c r="B106" s="60" t="s">
        <v>373</v>
      </c>
      <c r="C106" s="61" t="s">
        <v>345</v>
      </c>
      <c r="D106" s="176">
        <v>991014035467</v>
      </c>
      <c r="E106" s="61" t="s">
        <v>375</v>
      </c>
      <c r="F106" s="61" t="s">
        <v>339</v>
      </c>
      <c r="G106" s="61" t="s">
        <v>167</v>
      </c>
      <c r="H106" s="61" t="s">
        <v>168</v>
      </c>
      <c r="I106" s="61" t="s">
        <v>169</v>
      </c>
      <c r="J106" s="48">
        <v>1</v>
      </c>
      <c r="K106" s="62"/>
    </row>
    <row r="107" spans="1:11" ht="24.75" customHeight="1" x14ac:dyDescent="0.25">
      <c r="A107" s="30">
        <v>100</v>
      </c>
      <c r="B107" s="60" t="s">
        <v>376</v>
      </c>
      <c r="C107" s="61" t="s">
        <v>417</v>
      </c>
      <c r="D107" s="175">
        <v>991203065171</v>
      </c>
      <c r="E107" s="61" t="s">
        <v>396</v>
      </c>
      <c r="F107" s="61" t="s">
        <v>397</v>
      </c>
      <c r="G107" s="61" t="s">
        <v>167</v>
      </c>
      <c r="H107" s="61" t="s">
        <v>168</v>
      </c>
      <c r="I107" s="61" t="s">
        <v>169</v>
      </c>
      <c r="J107" s="48">
        <v>1</v>
      </c>
      <c r="K107" s="62"/>
    </row>
    <row r="108" spans="1:11" ht="24.75" customHeight="1" x14ac:dyDescent="0.25">
      <c r="A108" s="30">
        <v>101</v>
      </c>
      <c r="B108" s="60" t="s">
        <v>377</v>
      </c>
      <c r="C108" s="61" t="s">
        <v>417</v>
      </c>
      <c r="D108" s="176">
        <v>991211065657</v>
      </c>
      <c r="E108" s="61" t="s">
        <v>398</v>
      </c>
      <c r="F108" s="61" t="s">
        <v>397</v>
      </c>
      <c r="G108" s="61" t="s">
        <v>167</v>
      </c>
      <c r="H108" s="61" t="s">
        <v>168</v>
      </c>
      <c r="I108" s="61" t="s">
        <v>169</v>
      </c>
      <c r="J108" s="48">
        <v>1</v>
      </c>
      <c r="K108" s="62"/>
    </row>
    <row r="109" spans="1:11" ht="24.75" customHeight="1" x14ac:dyDescent="0.25">
      <c r="A109" s="30">
        <v>102</v>
      </c>
      <c r="B109" s="60" t="s">
        <v>378</v>
      </c>
      <c r="C109" s="61" t="s">
        <v>417</v>
      </c>
      <c r="D109" s="175">
        <v>990425106245</v>
      </c>
      <c r="E109" s="61" t="s">
        <v>399</v>
      </c>
      <c r="F109" s="61" t="s">
        <v>397</v>
      </c>
      <c r="G109" s="61" t="s">
        <v>167</v>
      </c>
      <c r="H109" s="61" t="s">
        <v>168</v>
      </c>
      <c r="I109" s="61" t="s">
        <v>169</v>
      </c>
      <c r="J109" s="48">
        <v>1</v>
      </c>
      <c r="K109" s="62"/>
    </row>
    <row r="110" spans="1:11" ht="24.75" customHeight="1" x14ac:dyDescent="0.25">
      <c r="A110" s="30">
        <v>103</v>
      </c>
      <c r="B110" s="60" t="s">
        <v>379</v>
      </c>
      <c r="C110" s="61" t="s">
        <v>417</v>
      </c>
      <c r="D110" s="175">
        <v>990529065847</v>
      </c>
      <c r="E110" s="61" t="s">
        <v>400</v>
      </c>
      <c r="F110" s="61" t="s">
        <v>397</v>
      </c>
      <c r="G110" s="61" t="s">
        <v>167</v>
      </c>
      <c r="H110" s="61" t="s">
        <v>168</v>
      </c>
      <c r="I110" s="61" t="s">
        <v>169</v>
      </c>
      <c r="J110" s="48">
        <v>1</v>
      </c>
      <c r="K110" s="62"/>
    </row>
    <row r="111" spans="1:11" ht="24.75" customHeight="1" x14ac:dyDescent="0.25">
      <c r="A111" s="30">
        <v>104</v>
      </c>
      <c r="B111" s="60" t="s">
        <v>380</v>
      </c>
      <c r="C111" s="61" t="s">
        <v>417</v>
      </c>
      <c r="D111" s="175">
        <v>991017035171</v>
      </c>
      <c r="E111" s="61" t="s">
        <v>401</v>
      </c>
      <c r="F111" s="61" t="s">
        <v>397</v>
      </c>
      <c r="G111" s="61" t="s">
        <v>167</v>
      </c>
      <c r="H111" s="61" t="s">
        <v>168</v>
      </c>
      <c r="I111" s="61" t="s">
        <v>169</v>
      </c>
      <c r="J111" s="48">
        <v>1</v>
      </c>
      <c r="K111" s="62"/>
    </row>
    <row r="112" spans="1:11" ht="24.75" customHeight="1" x14ac:dyDescent="0.25">
      <c r="A112" s="30">
        <v>105</v>
      </c>
      <c r="B112" s="60" t="s">
        <v>381</v>
      </c>
      <c r="C112" s="61" t="s">
        <v>417</v>
      </c>
      <c r="D112" s="175">
        <v>990903146250</v>
      </c>
      <c r="E112" s="61" t="s">
        <v>402</v>
      </c>
      <c r="F112" s="61" t="s">
        <v>397</v>
      </c>
      <c r="G112" s="61" t="s">
        <v>194</v>
      </c>
      <c r="H112" s="61" t="s">
        <v>168</v>
      </c>
      <c r="I112" s="61" t="s">
        <v>169</v>
      </c>
      <c r="J112" s="48">
        <v>1</v>
      </c>
      <c r="K112" s="62"/>
    </row>
    <row r="113" spans="1:11" ht="24.75" customHeight="1" x14ac:dyDescent="0.25">
      <c r="A113" s="30">
        <v>106</v>
      </c>
      <c r="B113" s="60" t="s">
        <v>382</v>
      </c>
      <c r="C113" s="61" t="s">
        <v>417</v>
      </c>
      <c r="D113" s="175">
        <v>991114115536</v>
      </c>
      <c r="E113" s="61" t="s">
        <v>403</v>
      </c>
      <c r="F113" s="61" t="s">
        <v>397</v>
      </c>
      <c r="G113" s="61" t="s">
        <v>194</v>
      </c>
      <c r="H113" s="61" t="s">
        <v>168</v>
      </c>
      <c r="I113" s="61" t="s">
        <v>169</v>
      </c>
      <c r="J113" s="48">
        <v>1</v>
      </c>
      <c r="K113" s="62"/>
    </row>
    <row r="114" spans="1:11" ht="24.75" customHeight="1" x14ac:dyDescent="0.25">
      <c r="A114" s="30">
        <v>107</v>
      </c>
      <c r="B114" s="60" t="s">
        <v>383</v>
      </c>
      <c r="C114" s="61" t="s">
        <v>417</v>
      </c>
      <c r="D114" s="175">
        <v>991206065409</v>
      </c>
      <c r="E114" s="61" t="s">
        <v>404</v>
      </c>
      <c r="F114" s="61" t="s">
        <v>397</v>
      </c>
      <c r="G114" s="61" t="s">
        <v>167</v>
      </c>
      <c r="H114" s="61" t="s">
        <v>168</v>
      </c>
      <c r="I114" s="61" t="s">
        <v>169</v>
      </c>
      <c r="J114" s="48">
        <v>1</v>
      </c>
      <c r="K114" s="62"/>
    </row>
    <row r="115" spans="1:11" ht="24.75" customHeight="1" x14ac:dyDescent="0.25">
      <c r="A115" s="30">
        <v>108</v>
      </c>
      <c r="B115" s="60" t="s">
        <v>384</v>
      </c>
      <c r="C115" s="61" t="s">
        <v>417</v>
      </c>
      <c r="D115" s="175">
        <v>990313065872</v>
      </c>
      <c r="E115" s="61" t="s">
        <v>405</v>
      </c>
      <c r="F115" s="61" t="s">
        <v>397</v>
      </c>
      <c r="G115" s="61" t="s">
        <v>194</v>
      </c>
      <c r="H115" s="61" t="s">
        <v>168</v>
      </c>
      <c r="I115" s="61" t="s">
        <v>169</v>
      </c>
      <c r="J115" s="48">
        <v>1</v>
      </c>
      <c r="K115" s="62"/>
    </row>
    <row r="116" spans="1:11" ht="24.75" customHeight="1" x14ac:dyDescent="0.25">
      <c r="A116" s="30">
        <v>109</v>
      </c>
      <c r="B116" s="60" t="s">
        <v>385</v>
      </c>
      <c r="C116" s="61" t="s">
        <v>417</v>
      </c>
      <c r="D116" s="175">
        <v>990609065839</v>
      </c>
      <c r="E116" s="61" t="s">
        <v>406</v>
      </c>
      <c r="F116" s="61" t="s">
        <v>397</v>
      </c>
      <c r="G116" s="61" t="s">
        <v>167</v>
      </c>
      <c r="H116" s="61" t="s">
        <v>168</v>
      </c>
      <c r="I116" s="61" t="s">
        <v>169</v>
      </c>
      <c r="J116" s="48">
        <v>1</v>
      </c>
      <c r="K116" s="62"/>
    </row>
    <row r="117" spans="1:11" ht="24.75" customHeight="1" x14ac:dyDescent="0.25">
      <c r="A117" s="30">
        <v>110</v>
      </c>
      <c r="B117" s="60" t="s">
        <v>386</v>
      </c>
      <c r="C117" s="61" t="s">
        <v>417</v>
      </c>
      <c r="D117" s="175">
        <v>990116035367</v>
      </c>
      <c r="E117" s="61" t="s">
        <v>407</v>
      </c>
      <c r="F117" s="61" t="s">
        <v>397</v>
      </c>
      <c r="G117" s="61" t="s">
        <v>167</v>
      </c>
      <c r="H117" s="61" t="s">
        <v>168</v>
      </c>
      <c r="I117" s="61" t="s">
        <v>169</v>
      </c>
      <c r="J117" s="48">
        <v>1</v>
      </c>
      <c r="K117" s="62"/>
    </row>
    <row r="118" spans="1:11" ht="24.75" customHeight="1" x14ac:dyDescent="0.25">
      <c r="A118" s="30">
        <v>111</v>
      </c>
      <c r="B118" s="60" t="s">
        <v>387</v>
      </c>
      <c r="C118" s="61" t="s">
        <v>417</v>
      </c>
      <c r="D118" s="175">
        <v>990925066569</v>
      </c>
      <c r="E118" s="61" t="s">
        <v>408</v>
      </c>
      <c r="F118" s="61" t="s">
        <v>397</v>
      </c>
      <c r="G118" s="61" t="s">
        <v>167</v>
      </c>
      <c r="H118" s="61" t="s">
        <v>168</v>
      </c>
      <c r="I118" s="61" t="s">
        <v>169</v>
      </c>
      <c r="J118" s="48">
        <v>1</v>
      </c>
      <c r="K118" s="62"/>
    </row>
    <row r="119" spans="1:11" ht="24.75" customHeight="1" x14ac:dyDescent="0.25">
      <c r="A119" s="30">
        <v>112</v>
      </c>
      <c r="B119" s="60" t="s">
        <v>388</v>
      </c>
      <c r="C119" s="61" t="s">
        <v>417</v>
      </c>
      <c r="D119" s="175">
        <v>990730105767</v>
      </c>
      <c r="E119" s="61" t="s">
        <v>409</v>
      </c>
      <c r="F119" s="61" t="s">
        <v>397</v>
      </c>
      <c r="G119" s="61" t="s">
        <v>167</v>
      </c>
      <c r="H119" s="61" t="s">
        <v>168</v>
      </c>
      <c r="I119" s="61" t="s">
        <v>169</v>
      </c>
      <c r="J119" s="48">
        <v>1</v>
      </c>
      <c r="K119" s="62"/>
    </row>
    <row r="120" spans="1:11" ht="24.75" customHeight="1" x14ac:dyDescent="0.25">
      <c r="A120" s="30">
        <v>113</v>
      </c>
      <c r="B120" s="60" t="s">
        <v>389</v>
      </c>
      <c r="C120" s="61" t="s">
        <v>417</v>
      </c>
      <c r="D120" s="176">
        <v>990214065025</v>
      </c>
      <c r="E120" s="61" t="s">
        <v>410</v>
      </c>
      <c r="F120" s="61" t="s">
        <v>397</v>
      </c>
      <c r="G120" s="61" t="s">
        <v>167</v>
      </c>
      <c r="H120" s="61" t="s">
        <v>168</v>
      </c>
      <c r="I120" s="61" t="s">
        <v>169</v>
      </c>
      <c r="J120" s="48">
        <v>1</v>
      </c>
      <c r="K120" s="62"/>
    </row>
    <row r="121" spans="1:11" ht="24.75" customHeight="1" x14ac:dyDescent="0.25">
      <c r="A121" s="30">
        <v>114</v>
      </c>
      <c r="B121" s="60" t="s">
        <v>390</v>
      </c>
      <c r="C121" s="61" t="s">
        <v>417</v>
      </c>
      <c r="D121" s="176">
        <v>990117035342</v>
      </c>
      <c r="E121" s="61" t="s">
        <v>411</v>
      </c>
      <c r="F121" s="61" t="s">
        <v>397</v>
      </c>
      <c r="G121" s="61" t="s">
        <v>194</v>
      </c>
      <c r="H121" s="61" t="s">
        <v>168</v>
      </c>
      <c r="I121" s="61" t="s">
        <v>169</v>
      </c>
      <c r="J121" s="48">
        <v>1</v>
      </c>
      <c r="K121" s="62"/>
    </row>
    <row r="122" spans="1:11" ht="24.75" customHeight="1" x14ac:dyDescent="0.25">
      <c r="A122" s="30">
        <v>115</v>
      </c>
      <c r="B122" s="60" t="s">
        <v>391</v>
      </c>
      <c r="C122" s="61" t="s">
        <v>417</v>
      </c>
      <c r="D122" s="175">
        <v>990907067058</v>
      </c>
      <c r="E122" s="61" t="s">
        <v>412</v>
      </c>
      <c r="F122" s="61" t="s">
        <v>397</v>
      </c>
      <c r="G122" s="61" t="s">
        <v>194</v>
      </c>
      <c r="H122" s="61" t="s">
        <v>168</v>
      </c>
      <c r="I122" s="61" t="s">
        <v>169</v>
      </c>
      <c r="J122" s="48">
        <v>1</v>
      </c>
      <c r="K122" s="62"/>
    </row>
    <row r="123" spans="1:11" ht="24.75" customHeight="1" x14ac:dyDescent="0.25">
      <c r="A123" s="30">
        <v>116</v>
      </c>
      <c r="B123" s="60" t="s">
        <v>392</v>
      </c>
      <c r="C123" s="61" t="s">
        <v>417</v>
      </c>
      <c r="D123" s="175">
        <v>990110065020</v>
      </c>
      <c r="E123" s="61" t="s">
        <v>413</v>
      </c>
      <c r="F123" s="61" t="s">
        <v>397</v>
      </c>
      <c r="G123" s="61" t="s">
        <v>194</v>
      </c>
      <c r="H123" s="61" t="s">
        <v>168</v>
      </c>
      <c r="I123" s="61" t="s">
        <v>169</v>
      </c>
      <c r="J123" s="48">
        <v>1</v>
      </c>
      <c r="K123" s="62"/>
    </row>
    <row r="124" spans="1:11" ht="24.75" customHeight="1" x14ac:dyDescent="0.25">
      <c r="A124" s="30">
        <v>117</v>
      </c>
      <c r="B124" s="60" t="s">
        <v>393</v>
      </c>
      <c r="C124" s="61" t="s">
        <v>417</v>
      </c>
      <c r="D124" s="175">
        <v>991218066062</v>
      </c>
      <c r="E124" s="61" t="s">
        <v>414</v>
      </c>
      <c r="F124" s="61" t="s">
        <v>397</v>
      </c>
      <c r="G124" s="61" t="s">
        <v>194</v>
      </c>
      <c r="H124" s="61" t="s">
        <v>168</v>
      </c>
      <c r="I124" s="61" t="s">
        <v>169</v>
      </c>
      <c r="J124" s="48">
        <v>1</v>
      </c>
      <c r="K124" s="62"/>
    </row>
    <row r="125" spans="1:11" ht="24.75" customHeight="1" x14ac:dyDescent="0.25">
      <c r="A125" s="30">
        <v>118</v>
      </c>
      <c r="B125" s="60" t="s">
        <v>394</v>
      </c>
      <c r="C125" s="61" t="s">
        <v>417</v>
      </c>
      <c r="D125" s="175">
        <v>990509065858</v>
      </c>
      <c r="E125" s="61" t="s">
        <v>415</v>
      </c>
      <c r="F125" s="61" t="s">
        <v>397</v>
      </c>
      <c r="G125" s="61" t="s">
        <v>194</v>
      </c>
      <c r="H125" s="61" t="s">
        <v>168</v>
      </c>
      <c r="I125" s="61" t="s">
        <v>169</v>
      </c>
      <c r="J125" s="48">
        <v>1</v>
      </c>
      <c r="K125" s="62"/>
    </row>
    <row r="126" spans="1:11" ht="24.75" customHeight="1" x14ac:dyDescent="0.25">
      <c r="A126" s="30">
        <v>119</v>
      </c>
      <c r="B126" s="60" t="s">
        <v>395</v>
      </c>
      <c r="C126" s="61" t="s">
        <v>417</v>
      </c>
      <c r="D126" s="175">
        <v>991218095066</v>
      </c>
      <c r="E126" s="61" t="s">
        <v>416</v>
      </c>
      <c r="F126" s="61" t="s">
        <v>397</v>
      </c>
      <c r="G126" s="61" t="s">
        <v>194</v>
      </c>
      <c r="H126" s="61" t="s">
        <v>168</v>
      </c>
      <c r="I126" s="61" t="s">
        <v>169</v>
      </c>
      <c r="J126" s="48">
        <v>1</v>
      </c>
      <c r="K126" s="62"/>
    </row>
    <row r="127" spans="1:11" ht="24.75" customHeight="1" x14ac:dyDescent="0.25">
      <c r="A127" s="30">
        <v>120</v>
      </c>
      <c r="B127" s="60" t="s">
        <v>418</v>
      </c>
      <c r="C127" s="61" t="s">
        <v>417</v>
      </c>
      <c r="D127" s="176">
        <v>990704066135</v>
      </c>
      <c r="E127" s="61" t="s">
        <v>419</v>
      </c>
      <c r="F127" s="61" t="s">
        <v>397</v>
      </c>
      <c r="G127" s="61" t="s">
        <v>167</v>
      </c>
      <c r="H127" s="61" t="s">
        <v>168</v>
      </c>
      <c r="I127" s="61" t="s">
        <v>169</v>
      </c>
      <c r="J127" s="48">
        <v>1</v>
      </c>
      <c r="K127" s="62"/>
    </row>
    <row r="128" spans="1:11" ht="24.75" customHeight="1" x14ac:dyDescent="0.2">
      <c r="A128" s="30">
        <v>121</v>
      </c>
      <c r="B128" s="60"/>
      <c r="C128" s="61"/>
      <c r="D128" s="177"/>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9" priority="2" operator="containsText" text="0">
      <formula>NOT(ISERROR(SEARCH("0",J8)))</formula>
    </cfRule>
  </conditionalFormatting>
  <conditionalFormatting sqref="B8:K28 B29:C42 E29:K42 B43:K507">
    <cfRule type="expression" dxfId="98" priority="3">
      <formula>$C$4&lt;&gt;""</formula>
    </cfRule>
  </conditionalFormatting>
  <conditionalFormatting sqref="D29:D42">
    <cfRule type="expression" dxfId="97"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87" t="str">
        <f>IF(NAMAKUR="","",NAMAKUR)</f>
        <v/>
      </c>
      <c r="D2" s="188"/>
      <c r="E2" s="188"/>
      <c r="F2" s="188"/>
      <c r="G2" s="188"/>
      <c r="H2" s="189"/>
    </row>
    <row r="3" spans="1:21" ht="5.0999999999999996" customHeight="1" thickBot="1" x14ac:dyDescent="0.3">
      <c r="A3" s="40"/>
      <c r="B3" s="40"/>
      <c r="C3" s="40"/>
      <c r="D3" s="40"/>
      <c r="E3" s="40"/>
      <c r="F3" s="37"/>
      <c r="G3" s="37"/>
      <c r="H3" s="37"/>
    </row>
    <row r="4" spans="1:21" ht="24.75" customHeight="1" thickBot="1" x14ac:dyDescent="0.3">
      <c r="A4" s="40" t="s">
        <v>50</v>
      </c>
      <c r="B4" s="40"/>
      <c r="C4" s="190" t="str">
        <f>IF(OR(Main!I3="",Main!L3=""),"",CONCATENATE("S",SEM," / ",TAHUN))</f>
        <v/>
      </c>
      <c r="D4" s="19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 RAHMAN AIMAN BIN SHAPRY</v>
      </c>
      <c r="C8" s="32" t="str">
        <f>IF(FIN!C8="","",FIN!C8)</f>
        <v>3ETE</v>
      </c>
      <c r="D8" s="32" t="str">
        <f>IF(FIN!E8="","",FIN!E8)</f>
        <v>K591DETE001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ABDULLAH ASYRAF BIN ABDUL RAHMAN</v>
      </c>
      <c r="C9" s="25" t="str">
        <f>IF(FIN!C9="","",FIN!C9)</f>
        <v>3ETE</v>
      </c>
      <c r="D9" s="25" t="str">
        <f>IF(FIN!E9="","",FIN!E9)</f>
        <v>K591DETE002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AHMAD NASRUL RAMADHAN BIN BADRUL HISAM</v>
      </c>
      <c r="C10" s="25" t="str">
        <f>IF(FIN!C10="","",FIN!C10)</f>
        <v>3ETE</v>
      </c>
      <c r="D10" s="25" t="str">
        <f>IF(FIN!E10="","",FIN!E10)</f>
        <v>K591DETE003</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AHMAD SYAKIR BIN ISMAIL</v>
      </c>
      <c r="C11" s="25" t="str">
        <f>IF(FIN!C11="","",FIN!C11)</f>
        <v>3ETE</v>
      </c>
      <c r="D11" s="25" t="str">
        <f>IF(FIN!E11="","",FIN!E11)</f>
        <v>K591DETE004</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FURQAN AMIN BIN HUSSAINI</v>
      </c>
      <c r="C12" s="25" t="str">
        <f>IF(FIN!C12="","",FIN!C12)</f>
        <v>3ETE</v>
      </c>
      <c r="D12" s="25" t="str">
        <f>IF(FIN!E12="","",FIN!E12)</f>
        <v>K591DETE006</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HAZIM MUSTAQIM BIN SALLEHUDIN</v>
      </c>
      <c r="C13" s="25" t="str">
        <f>IF(FIN!C13="","",FIN!C13)</f>
        <v>3ETE</v>
      </c>
      <c r="D13" s="25" t="str">
        <f>IF(FIN!E13="","",FIN!E13)</f>
        <v>K591DETE007</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MUHAMAD ADIB BIN ZAINAL AHMAD</v>
      </c>
      <c r="C14" s="25" t="str">
        <f>IF(FIN!C14="","",FIN!C14)</f>
        <v>3ETE</v>
      </c>
      <c r="D14" s="25" t="str">
        <f>IF(FIN!E14="","",FIN!E14)</f>
        <v>K591DETE008</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AFIQ ASYRAF BIN NAZRI</v>
      </c>
      <c r="C15" s="25" t="str">
        <f>IF(FIN!C15="","",FIN!C15)</f>
        <v>3ETE</v>
      </c>
      <c r="D15" s="25" t="str">
        <f>IF(FIN!E15="","",FIN!E15)</f>
        <v>K591DETE009</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HAFIZ BIN MAD GARET</v>
      </c>
      <c r="C16" s="25" t="str">
        <f>IF(FIN!C16="","",FIN!C16)</f>
        <v>3ETE</v>
      </c>
      <c r="D16" s="25" t="str">
        <f>IF(FIN!E16="","",FIN!E16)</f>
        <v>K591DETE010</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NAZRUL ARIF BIN JASNI</v>
      </c>
      <c r="C17" s="25" t="str">
        <f>IF(FIN!C17="","",FIN!C17)</f>
        <v>3ETE</v>
      </c>
      <c r="D17" s="25" t="str">
        <f>IF(FIN!E17="","",FIN!E17)</f>
        <v>K591DETE011</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NAQIUDDIN SALIHIN BIN HAMLY AZHAR</v>
      </c>
      <c r="C18" s="25" t="str">
        <f>IF(FIN!C18="","",FIN!C18)</f>
        <v>3ETE</v>
      </c>
      <c r="D18" s="25" t="str">
        <f>IF(FIN!E18="","",FIN!E18)</f>
        <v>K591DETE012</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NAZIRUL AKID BIN MOHD KAMARUL HAFIZI</v>
      </c>
      <c r="C19" s="25" t="str">
        <f>IF(FIN!C19="","",FIN!C19)</f>
        <v>3ETE</v>
      </c>
      <c r="D19" s="25" t="str">
        <f>IF(FIN!E19="","",FIN!E19)</f>
        <v>K591DETE013</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NOOR ASHIKIN BINTI MUJIONO</v>
      </c>
      <c r="C20" s="25" t="str">
        <f>IF(FIN!C20="","",FIN!C20)</f>
        <v>3ETE</v>
      </c>
      <c r="D20" s="25" t="str">
        <f>IF(FIN!E20="","",FIN!E20)</f>
        <v>K591DETE014</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NOR AZIATUL AZLIN BINTI AZHAR</v>
      </c>
      <c r="C21" s="25" t="str">
        <f>IF(FIN!C21="","",FIN!C21)</f>
        <v>3ETE</v>
      </c>
      <c r="D21" s="25" t="str">
        <f>IF(FIN!E21="","",FIN!E21)</f>
        <v>K591DETE015</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NUR ALLYA SYAIDA BINTI MOHD ZULKEFLI</v>
      </c>
      <c r="C22" s="25" t="str">
        <f>IF(FIN!C22="","",FIN!C22)</f>
        <v>3ETE</v>
      </c>
      <c r="D22" s="25" t="str">
        <f>IF(FIN!E22="","",FIN!E22)</f>
        <v>K591DETE017</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NUR MAISYARAH BINTI ISMAIL</v>
      </c>
      <c r="C23" s="25" t="str">
        <f>IF(FIN!C23="","",FIN!C23)</f>
        <v>3ETE</v>
      </c>
      <c r="D23" s="25" t="str">
        <f>IF(FIN!E23="","",FIN!E23)</f>
        <v>K591DETE019</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NURHIDAYAH BINTI MOHD FAUZI</v>
      </c>
      <c r="C24" s="25" t="str">
        <f>IF(FIN!C24="","",FIN!C24)</f>
        <v>3ETE</v>
      </c>
      <c r="D24" s="25" t="str">
        <f>IF(FIN!E24="","",FIN!E24)</f>
        <v>K591DETE021</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SHAHZERIN IZZANI BIN ROSLI</v>
      </c>
      <c r="C25" s="25" t="str">
        <f>IF(FIN!C25="","",FIN!C25)</f>
        <v>3ETE</v>
      </c>
      <c r="D25" s="25" t="str">
        <f>IF(FIN!E25="","",FIN!E25)</f>
        <v>K591DETE022</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TUAN NUR AISYAH BINTI TUAN MOHAMAD ZAIDI</v>
      </c>
      <c r="C26" s="25" t="str">
        <f>IF(FIN!C26="","",FIN!C26)</f>
        <v>3ETE</v>
      </c>
      <c r="D26" s="25" t="str">
        <f>IF(FIN!E26="","",FIN!E26)</f>
        <v>K591DETE023</v>
      </c>
      <c r="E26" s="34">
        <f>IF(FIN!J26="","",FIN!J26)</f>
        <v>1</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WAN MUHAMMAD HANAFIE BIN WAN NOR AZMAN</v>
      </c>
      <c r="C27" s="25" t="str">
        <f>IF(FIN!C27="","",FIN!C27)</f>
        <v>3ETE</v>
      </c>
      <c r="D27" s="25" t="str">
        <f>IF(FIN!E27="","",FIN!E27)</f>
        <v>K591DETE024</v>
      </c>
      <c r="E27" s="34">
        <f>IF(FIN!J27="","",FIN!J27)</f>
        <v>1</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WAN MUHAMMAD IZHAM BIN WAN HASNAN</v>
      </c>
      <c r="C28" s="25" t="str">
        <f>IF(FIN!C28="","",FIN!C28)</f>
        <v>3ETE</v>
      </c>
      <c r="D28" s="25" t="str">
        <f>IF(FIN!E28="","",FIN!E28)</f>
        <v>K591DETE025</v>
      </c>
      <c r="E28" s="34">
        <f>IF(FIN!J28="","",FIN!J28)</f>
        <v>1</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ADAM SAFAWI BIN AMIRULDIN</v>
      </c>
      <c r="C29" s="25" t="str">
        <f>IF(FIN!C29="","",FIN!C29)</f>
        <v>3ETN</v>
      </c>
      <c r="D29" s="25" t="str">
        <f>IF(FIN!E29="","",FIN!E29)</f>
        <v>K591DETN001</v>
      </c>
      <c r="E29" s="34">
        <f>IF(FIN!J29="","",FIN!J29)</f>
        <v>1</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IZZIANA NAZIRA BINTI SHAMSURI</v>
      </c>
      <c r="C30" s="25" t="str">
        <f>IF(FIN!C30="","",FIN!C30)</f>
        <v>3ETN</v>
      </c>
      <c r="D30" s="25" t="str">
        <f>IF(FIN!E30="","",FIN!E30)</f>
        <v>K591DETN002</v>
      </c>
      <c r="E30" s="34">
        <f>IF(FIN!J30="","",FIN!J30)</f>
        <v>1</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MOHAMAD AMIRUL ANWAR BIN MOHD SALEHIN</v>
      </c>
      <c r="C31" s="25" t="str">
        <f>IF(FIN!C31="","",FIN!C31)</f>
        <v>3ETN</v>
      </c>
      <c r="D31" s="25" t="str">
        <f>IF(FIN!E31="","",FIN!E31)</f>
        <v>K591DETN003</v>
      </c>
      <c r="E31" s="34">
        <f>IF(FIN!J31="","",FIN!J31)</f>
        <v>1</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xml:space="preserve">MOHAMAD FAIZ BIN ZUN </v>
      </c>
      <c r="C32" s="25" t="str">
        <f>IF(FIN!C32="","",FIN!C32)</f>
        <v>3ETN</v>
      </c>
      <c r="D32" s="25" t="str">
        <f>IF(FIN!E32="","",FIN!E32)</f>
        <v>K591DETN005</v>
      </c>
      <c r="E32" s="34">
        <f>IF(FIN!J32="","",FIN!J32)</f>
        <v>1</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MOHAMAD IQBAL HAKIM BIN OTHMAN</v>
      </c>
      <c r="C33" s="25" t="str">
        <f>IF(FIN!C33="","",FIN!C33)</f>
        <v>3ETN</v>
      </c>
      <c r="D33" s="25" t="str">
        <f>IF(FIN!E33="","",FIN!E33)</f>
        <v>K591DETN006</v>
      </c>
      <c r="E33" s="34">
        <f>IF(FIN!J33="","",FIN!J33)</f>
        <v>1</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MUHAMMAD AMIRZUL BIN AMRAN</v>
      </c>
      <c r="C34" s="25" t="str">
        <f>IF(FIN!C34="","",FIN!C34)</f>
        <v>3ETN</v>
      </c>
      <c r="D34" s="25" t="str">
        <f>IF(FIN!E34="","",FIN!E34)</f>
        <v>K591DETN007</v>
      </c>
      <c r="E34" s="34">
        <f>IF(FIN!J34="","",FIN!J34)</f>
        <v>1</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MUHAMMAD ASYRAF BIN ABDUL RAHMAN</v>
      </c>
      <c r="C35" s="25" t="str">
        <f>IF(FIN!C35="","",FIN!C35)</f>
        <v>3ETN</v>
      </c>
      <c r="D35" s="25" t="str">
        <f>IF(FIN!E35="","",FIN!E35)</f>
        <v>K591DETN008</v>
      </c>
      <c r="E35" s="34">
        <f>IF(FIN!J35="","",FIN!J35)</f>
        <v>1</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MUHAMMAD FAIDHI AIMAN BIN MOHAMAD KAHAR</v>
      </c>
      <c r="C36" s="25" t="str">
        <f>IF(FIN!C36="","",FIN!C36)</f>
        <v>3ETN</v>
      </c>
      <c r="D36" s="25" t="str">
        <f>IF(FIN!E36="","",FIN!E36)</f>
        <v>K591DETN009</v>
      </c>
      <c r="E36" s="34">
        <f>IF(FIN!J36="","",FIN!J36)</f>
        <v>1</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MUHAMMAD FAISAL FAIZ BIN RAFI</v>
      </c>
      <c r="C37" s="25" t="str">
        <f>IF(FIN!C37="","",FIN!C37)</f>
        <v>3ETN</v>
      </c>
      <c r="D37" s="25" t="str">
        <f>IF(FIN!E37="","",FIN!E37)</f>
        <v>K591DETN010</v>
      </c>
      <c r="E37" s="34">
        <f>IF(FIN!J37="","",FIN!J37)</f>
        <v>1</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MUHAMMAD IZZAT FAHMI BIN AZIZ</v>
      </c>
      <c r="C38" s="25" t="str">
        <f>IF(FIN!C38="","",FIN!C38)</f>
        <v>3ETN</v>
      </c>
      <c r="D38" s="25" t="str">
        <f>IF(FIN!E38="","",FIN!E38)</f>
        <v>K591DETN011</v>
      </c>
      <c r="E38" s="34">
        <f>IF(FIN!J38="","",FIN!J38)</f>
        <v>1</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MUHAMMAD SHAMIM BIN SHAMSUDDIN</v>
      </c>
      <c r="C39" s="25" t="str">
        <f>IF(FIN!C39="","",FIN!C39)</f>
        <v>3ETN</v>
      </c>
      <c r="D39" s="25" t="str">
        <f>IF(FIN!E39="","",FIN!E39)</f>
        <v>K591DETN012</v>
      </c>
      <c r="E39" s="34">
        <f>IF(FIN!J39="","",FIN!J39)</f>
        <v>1</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NABILA AYUNI BINTI ZAINAL ABIDIN</v>
      </c>
      <c r="C40" s="25" t="str">
        <f>IF(FIN!C40="","",FIN!C40)</f>
        <v>3ETN</v>
      </c>
      <c r="D40" s="25" t="str">
        <f>IF(FIN!E40="","",FIN!E40)</f>
        <v>K591DETN013</v>
      </c>
      <c r="E40" s="34">
        <f>IF(FIN!J40="","",FIN!J40)</f>
        <v>1</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NUR AINI BINTI ROSLI</v>
      </c>
      <c r="C41" s="25" t="str">
        <f>IF(FIN!C41="","",FIN!C41)</f>
        <v>3ETN</v>
      </c>
      <c r="D41" s="25" t="str">
        <f>IF(FIN!E41="","",FIN!E41)</f>
        <v>K591DETN014</v>
      </c>
      <c r="E41" s="34">
        <f>IF(FIN!J41="","",FIN!J41)</f>
        <v>1</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SITI NURZULAIKHA BINTI MOHAMMAD RAPI</v>
      </c>
      <c r="C42" s="25" t="str">
        <f>IF(FIN!C42="","",FIN!C42)</f>
        <v>3ETN</v>
      </c>
      <c r="D42" s="25" t="str">
        <f>IF(FIN!E42="","",FIN!E42)</f>
        <v>K591DETN015</v>
      </c>
      <c r="E42" s="34">
        <f>IF(FIN!J42="","",FIN!J42)</f>
        <v>1</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ASYRAFF IKHWAN BIN RASHIDI</v>
      </c>
      <c r="C43" s="25" t="str">
        <f>IF(FIN!C43="","",FIN!C43)</f>
        <v>3MPI</v>
      </c>
      <c r="D43" s="25" t="str">
        <f>IF(FIN!E43="","",FIN!E43)</f>
        <v>K591DMPI002</v>
      </c>
      <c r="E43" s="34">
        <f>IF(FIN!J43="","",FIN!J43)</f>
        <v>1</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IKMAL HAZIM BIN ZAHARUDIN</v>
      </c>
      <c r="C44" s="25" t="str">
        <f>IF(FIN!C44="","",FIN!C44)</f>
        <v>3MPI</v>
      </c>
      <c r="D44" s="25" t="str">
        <f>IF(FIN!E44="","",FIN!E44)</f>
        <v>K591DMPI003</v>
      </c>
      <c r="E44" s="34">
        <f>IF(FIN!J44="","",FIN!J44)</f>
        <v>1</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MUHAMAD ADIB DANIAL BIN ABDUL RAZAK</v>
      </c>
      <c r="C45" s="25" t="str">
        <f>IF(FIN!C45="","",FIN!C45)</f>
        <v>3MPI</v>
      </c>
      <c r="D45" s="25" t="str">
        <f>IF(FIN!E45="","",FIN!E45)</f>
        <v>K591DMPI007</v>
      </c>
      <c r="E45" s="34">
        <f>IF(FIN!J45="","",FIN!J45)</f>
        <v>1</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MUHAMAD SYAMSUL SYAZWAN BIN IBRAHIM</v>
      </c>
      <c r="C46" s="25" t="str">
        <f>IF(FIN!C46="","",FIN!C46)</f>
        <v>3MPI</v>
      </c>
      <c r="D46" s="25" t="str">
        <f>IF(FIN!E46="","",FIN!E46)</f>
        <v>K591DMPI009</v>
      </c>
      <c r="E46" s="34">
        <f>IF(FIN!J46="","",FIN!J46)</f>
        <v>1</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MUHAMMAD AFIZUL HAKIMI   BIN SHARIN</v>
      </c>
      <c r="C47" s="25" t="str">
        <f>IF(FIN!C47="","",FIN!C47)</f>
        <v>3MPI</v>
      </c>
      <c r="D47" s="25" t="str">
        <f>IF(FIN!E47="","",FIN!E47)</f>
        <v>K591DMPI010</v>
      </c>
      <c r="E47" s="34">
        <f>IF(FIN!J47="","",FIN!J47)</f>
        <v>1</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MUHAMMAD AIZZAT SHYZRIEL BIN PIRUS</v>
      </c>
      <c r="C48" s="25" t="str">
        <f>IF(FIN!C48="","",FIN!C48)</f>
        <v>3MPI</v>
      </c>
      <c r="D48" s="25" t="str">
        <f>IF(FIN!E48="","",FIN!E48)</f>
        <v>K591DMPI013</v>
      </c>
      <c r="E48" s="34">
        <f>IF(FIN!J48="","",FIN!J48)</f>
        <v>1</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MUHAMMAD AZRI AMIR BIN SHARIFUDIN</v>
      </c>
      <c r="C49" s="25" t="str">
        <f>IF(FIN!C49="","",FIN!C49)</f>
        <v>3MPI</v>
      </c>
      <c r="D49" s="25" t="str">
        <f>IF(FIN!E49="","",FIN!E49)</f>
        <v>K591DMPI014</v>
      </c>
      <c r="E49" s="34">
        <f>IF(FIN!J49="","",FIN!J49)</f>
        <v>1</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MUHAMMAD MUIZZUDDIN BIN MOHD ZAKARIA</v>
      </c>
      <c r="C50" s="25" t="str">
        <f>IF(FIN!C50="","",FIN!C50)</f>
        <v>3MPI</v>
      </c>
      <c r="D50" s="25" t="str">
        <f>IF(FIN!E50="","",FIN!E50)</f>
        <v>K591DMPI015</v>
      </c>
      <c r="E50" s="34">
        <f>IF(FIN!J50="","",FIN!J50)</f>
        <v>1</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MUHAMMAD NASRUN HAKIM BIN JULAINI</v>
      </c>
      <c r="C51" s="25" t="str">
        <f>IF(FIN!C51="","",FIN!C51)</f>
        <v>3MPI</v>
      </c>
      <c r="D51" s="25" t="str">
        <f>IF(FIN!E51="","",FIN!E51)</f>
        <v>K591DMPI016</v>
      </c>
      <c r="E51" s="34">
        <f>IF(FIN!J51="","",FIN!J51)</f>
        <v>1</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MUHAMMAD RUSTAM IKMAL BIN ADUAT</v>
      </c>
      <c r="C52" s="25" t="str">
        <f>IF(FIN!C52="","",FIN!C52)</f>
        <v>3MPI</v>
      </c>
      <c r="D52" s="25" t="str">
        <f>IF(FIN!E52="","",FIN!E52)</f>
        <v>K591DMPI017</v>
      </c>
      <c r="E52" s="34">
        <f>IF(FIN!J52="","",FIN!J52)</f>
        <v>1</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MUHAMMAD SHAHRUL AMIRUL BIN HISHAM</v>
      </c>
      <c r="C53" s="25" t="str">
        <f>IF(FIN!C53="","",FIN!C53)</f>
        <v>3MPI</v>
      </c>
      <c r="D53" s="25" t="str">
        <f>IF(FIN!E53="","",FIN!E53)</f>
        <v>K591DMPI018</v>
      </c>
      <c r="E53" s="34">
        <f>IF(FIN!J53="","",FIN!J53)</f>
        <v>1</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NAIM KASHFI BIN MOHAMAD ZABIDI</v>
      </c>
      <c r="C54" s="25" t="str">
        <f>IF(FIN!C54="","",FIN!C54)</f>
        <v>3MPI</v>
      </c>
      <c r="D54" s="25" t="str">
        <f>IF(FIN!E54="","",FIN!E54)</f>
        <v>K591DMPI019</v>
      </c>
      <c r="E54" s="34">
        <f>IF(FIN!J54="","",FIN!J54)</f>
        <v>1</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SITI NURAZIMAH BINTI SAPALI</v>
      </c>
      <c r="C55" s="25" t="str">
        <f>IF(FIN!C55="","",FIN!C55)</f>
        <v>3MPI</v>
      </c>
      <c r="D55" s="25" t="str">
        <f>IF(FIN!E55="","",FIN!E55)</f>
        <v>K591DMPI020</v>
      </c>
      <c r="E55" s="34">
        <f>IF(FIN!J55="","",FIN!J55)</f>
        <v>1</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MOHAMAD SAMSUL ARIF BIN IDRUSSAIDI AKMAR</v>
      </c>
      <c r="C56" s="25" t="str">
        <f>IF(FIN!C56="","",FIN!C56)</f>
        <v>3MPP</v>
      </c>
      <c r="D56" s="25" t="str">
        <f>IF(FIN!E56="","",FIN!E56)</f>
        <v>K591DMPP003</v>
      </c>
      <c r="E56" s="34">
        <f>IF(FIN!J56="","",FIN!J56)</f>
        <v>1</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MUHAMMAD ALIFF NAZRIEN BIN HAMERI</v>
      </c>
      <c r="C57" s="25" t="str">
        <f>IF(FIN!C57="","",FIN!C57)</f>
        <v>3MPP</v>
      </c>
      <c r="D57" s="25" t="str">
        <f>IF(FIN!E57="","",FIN!E57)</f>
        <v>K591DMPP004</v>
      </c>
      <c r="E57" s="34">
        <f>IF(FIN!J57="","",FIN!J57)</f>
        <v>1</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MUHAMMAD AMIR AMIRUN BIN ZAMRI</v>
      </c>
      <c r="C58" s="25" t="str">
        <f>IF(FIN!C58="","",FIN!C58)</f>
        <v>3MPP</v>
      </c>
      <c r="D58" s="25" t="str">
        <f>IF(FIN!E58="","",FIN!E58)</f>
        <v>K591DMPP005</v>
      </c>
      <c r="E58" s="34">
        <f>IF(FIN!J58="","",FIN!J58)</f>
        <v>1</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MUHAMMAD AMIRUL SYAHID BIN ADNA</v>
      </c>
      <c r="C59" s="25" t="str">
        <f>IF(FIN!C59="","",FIN!C59)</f>
        <v>3MPP</v>
      </c>
      <c r="D59" s="25" t="str">
        <f>IF(FIN!E59="","",FIN!E59)</f>
        <v>K591DMPP006</v>
      </c>
      <c r="E59" s="34">
        <f>IF(FIN!J59="","",FIN!J59)</f>
        <v>1</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MUHAMMAD ASHRAF BIN MOHD NOOR</v>
      </c>
      <c r="C60" s="25" t="str">
        <f>IF(FIN!C60="","",FIN!C60)</f>
        <v>3MPP</v>
      </c>
      <c r="D60" s="25" t="str">
        <f>IF(FIN!E60="","",FIN!E60)</f>
        <v>K591DMPP007</v>
      </c>
      <c r="E60" s="34">
        <f>IF(FIN!J60="","",FIN!J60)</f>
        <v>1</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MUHAMMAD AZMI SYARIFUDDIN BIN NAZAHAR</v>
      </c>
      <c r="C61" s="25" t="str">
        <f>IF(FIN!C61="","",FIN!C61)</f>
        <v>3MPP</v>
      </c>
      <c r="D61" s="25" t="str">
        <f>IF(FIN!E61="","",FIN!E61)</f>
        <v>K591DMPP008</v>
      </c>
      <c r="E61" s="34">
        <f>IF(FIN!J61="","",FIN!J61)</f>
        <v>1</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MUHAMMAD HAIRIE BIN AMRAN</v>
      </c>
      <c r="C62" s="25" t="str">
        <f>IF(FIN!C62="","",FIN!C62)</f>
        <v>3MPP</v>
      </c>
      <c r="D62" s="25" t="str">
        <f>IF(FIN!E62="","",FIN!E62)</f>
        <v>K591DMPP010</v>
      </c>
      <c r="E62" s="34">
        <f>IF(FIN!J62="","",FIN!J62)</f>
        <v>1</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MUHAMMAD NAZMI BIN NAZRI</v>
      </c>
      <c r="C63" s="25" t="str">
        <f>IF(FIN!C63="","",FIN!C63)</f>
        <v>3MPP</v>
      </c>
      <c r="D63" s="25" t="str">
        <f>IF(FIN!E63="","",FIN!E63)</f>
        <v>K591DMPP011</v>
      </c>
      <c r="E63" s="34">
        <f>IF(FIN!J63="","",FIN!J63)</f>
        <v>1</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NUR NISA LIYANA BINTI IMRAM</v>
      </c>
      <c r="C64" s="25" t="str">
        <f>IF(FIN!C64="","",FIN!C64)</f>
        <v>3MPP</v>
      </c>
      <c r="D64" s="25" t="str">
        <f>IF(FIN!E64="","",FIN!E64)</f>
        <v>K591DMPP013</v>
      </c>
      <c r="E64" s="34">
        <f>IF(FIN!J64="","",FIN!J64)</f>
        <v>1</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TENGKU MOHD ISKANDAR BIN TG SAARI</v>
      </c>
      <c r="C65" s="25" t="str">
        <f>IF(FIN!C65="","",FIN!C65)</f>
        <v>3MPP</v>
      </c>
      <c r="D65" s="25" t="str">
        <f>IF(FIN!E65="","",FIN!E65)</f>
        <v>K591DMPP015</v>
      </c>
      <c r="E65" s="34">
        <f>IF(FIN!J65="","",FIN!J65)</f>
        <v>1</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WAN MUHAMMAD ALIF BIN WAN RAZANI</v>
      </c>
      <c r="C66" s="25" t="str">
        <f>IF(FIN!C66="","",FIN!C66)</f>
        <v>3MPP</v>
      </c>
      <c r="D66" s="25" t="str">
        <f>IF(FIN!E66="","",FIN!E66)</f>
        <v>K591DMPP016</v>
      </c>
      <c r="E66" s="34">
        <f>IF(FIN!J66="","",FIN!J66)</f>
        <v>1</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ZARIFA SYAZLIANA BINTI MOHAMAD SABRI</v>
      </c>
      <c r="C67" s="25" t="str">
        <f>IF(FIN!C67="","",FIN!C67)</f>
        <v>3MPP</v>
      </c>
      <c r="D67" s="25" t="str">
        <f>IF(FIN!E67="","",FIN!E67)</f>
        <v>K591DMPP017</v>
      </c>
      <c r="E67" s="34">
        <f>IF(FIN!J67="","",FIN!J67)</f>
        <v>1</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ADNAN FADLI BIN SAH PRI</v>
      </c>
      <c r="C68" s="25" t="str">
        <f>IF(FIN!C68="","",FIN!C68)</f>
        <v>3MTA</v>
      </c>
      <c r="D68" s="25" t="str">
        <f>IF(FIN!E68="","",FIN!E68)</f>
        <v>K591DMTA001</v>
      </c>
      <c r="E68" s="34">
        <f>IF(FIN!J68="","",FIN!J68)</f>
        <v>1</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AHMAD ADHA BIN MOHAMAD TAHAR</v>
      </c>
      <c r="C69" s="25" t="str">
        <f>IF(FIN!C69="","",FIN!C69)</f>
        <v>3MTA</v>
      </c>
      <c r="D69" s="25" t="str">
        <f>IF(FIN!E69="","",FIN!E69)</f>
        <v>K591DMTA002</v>
      </c>
      <c r="E69" s="34">
        <f>IF(FIN!J69="","",FIN!J69)</f>
        <v>1</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AHMAD IKMAL BIN ISHAK</v>
      </c>
      <c r="C70" s="25" t="str">
        <f>IF(FIN!C70="","",FIN!C70)</f>
        <v>3MTA</v>
      </c>
      <c r="D70" s="25" t="str">
        <f>IF(FIN!E70="","",FIN!E70)</f>
        <v>K591DMTA003</v>
      </c>
      <c r="E70" s="34">
        <f>IF(FIN!J70="","",FIN!J70)</f>
        <v>1</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AMIR HAMZAH BIN KAMARUL AZLAN</v>
      </c>
      <c r="C71" s="25" t="str">
        <f>IF(FIN!C71="","",FIN!C71)</f>
        <v>3MTA</v>
      </c>
      <c r="D71" s="25" t="str">
        <f>IF(FIN!E71="","",FIN!E71)</f>
        <v>K591DMTA005</v>
      </c>
      <c r="E71" s="34">
        <f>IF(FIN!J71="","",FIN!J71)</f>
        <v>1</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KHAIROL HAKIMI BIN ZULKEFLI</v>
      </c>
      <c r="C72" s="25" t="str">
        <f>IF(FIN!C72="","",FIN!C72)</f>
        <v>3MTA</v>
      </c>
      <c r="D72" s="25" t="str">
        <f>IF(FIN!E72="","",FIN!E72)</f>
        <v>K591DMTA006</v>
      </c>
      <c r="E72" s="34">
        <f>IF(FIN!J72="","",FIN!J72)</f>
        <v>1</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MUHAMAD SOLIHIN BIN SUHAIMI</v>
      </c>
      <c r="C73" s="25" t="str">
        <f>IF(FIN!C73="","",FIN!C73)</f>
        <v>3MTA</v>
      </c>
      <c r="D73" s="25" t="str">
        <f>IF(FIN!E73="","",FIN!E73)</f>
        <v>K591DMTA008</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MUHAMAD ZAMZURI BIN YUSLEE</v>
      </c>
      <c r="C74" s="25" t="str">
        <f>IF(FIN!C74="","",FIN!C74)</f>
        <v>3MTA</v>
      </c>
      <c r="D74" s="25" t="str">
        <f>IF(FIN!E74="","",FIN!E74)</f>
        <v>K591DMTA009</v>
      </c>
      <c r="E74" s="34">
        <f>IF(FIN!J74="","",FIN!J74)</f>
        <v>1</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MUHAMMAD AFIQ BIN NORDIN</v>
      </c>
      <c r="C75" s="25" t="str">
        <f>IF(FIN!C75="","",FIN!C75)</f>
        <v>3MTA</v>
      </c>
      <c r="D75" s="25" t="str">
        <f>IF(FIN!E75="","",FIN!E75)</f>
        <v>K591DMTA010</v>
      </c>
      <c r="E75" s="34">
        <f>IF(FIN!J75="","",FIN!J75)</f>
        <v>1</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MUHAMMAD AZWAN FIKRY BIN MUHAMMAD HISHAM</v>
      </c>
      <c r="C76" s="25" t="str">
        <f>IF(FIN!C76="","",FIN!C76)</f>
        <v>3MTA</v>
      </c>
      <c r="D76" s="25" t="str">
        <f>IF(FIN!E76="","",FIN!E76)</f>
        <v>K591DMTA011</v>
      </c>
      <c r="E76" s="34">
        <f>IF(FIN!J76="","",FIN!J76)</f>
        <v>1</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MUHAMMAD FARIES BIN MOHD NAZARI</v>
      </c>
      <c r="C77" s="25" t="str">
        <f>IF(FIN!C77="","",FIN!C77)</f>
        <v>3MTA</v>
      </c>
      <c r="D77" s="25" t="str">
        <f>IF(FIN!E77="","",FIN!E77)</f>
        <v>K591DMTA012</v>
      </c>
      <c r="E77" s="34">
        <f>IF(FIN!J77="","",FIN!J77)</f>
        <v>1</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MUHAMMAD FIRDAUS BIN HAZMAN</v>
      </c>
      <c r="C78" s="25" t="str">
        <f>IF(FIN!C78="","",FIN!C78)</f>
        <v>3MTA</v>
      </c>
      <c r="D78" s="25" t="str">
        <f>IF(FIN!E78="","",FIN!E78)</f>
        <v>K591DMTA013</v>
      </c>
      <c r="E78" s="34">
        <f>IF(FIN!J78="","",FIN!J78)</f>
        <v>1</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MUHAMMAD HAKIMI BIN SAPIA'E</v>
      </c>
      <c r="C79" s="25" t="str">
        <f>IF(FIN!C79="","",FIN!C79)</f>
        <v>3MTA</v>
      </c>
      <c r="D79" s="25" t="str">
        <f>IF(FIN!E79="","",FIN!E79)</f>
        <v>K591DMTA015</v>
      </c>
      <c r="E79" s="34">
        <f>IF(FIN!J79="","",FIN!J79)</f>
        <v>1</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MUHAMMAD LUQMAN BIN MD NOOR</v>
      </c>
      <c r="C80" s="25" t="str">
        <f>IF(FIN!C80="","",FIN!C80)</f>
        <v>3MTA</v>
      </c>
      <c r="D80" s="25" t="str">
        <f>IF(FIN!E80="","",FIN!E80)</f>
        <v>K591DMTA016</v>
      </c>
      <c r="E80" s="34">
        <f>IF(FIN!J80="","",FIN!J80)</f>
        <v>1</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MUHAMMAD ZULKHAIRI BIN MOHD ISMAWI</v>
      </c>
      <c r="C81" s="25" t="str">
        <f>IF(FIN!C81="","",FIN!C81)</f>
        <v>3MTA</v>
      </c>
      <c r="D81" s="25" t="str">
        <f>IF(FIN!E81="","",FIN!E81)</f>
        <v>K591DMTA019</v>
      </c>
      <c r="E81" s="34">
        <f>IF(FIN!J81="","",FIN!J81)</f>
        <v>1</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NORHAMIZAN BIN ZAMRI</v>
      </c>
      <c r="C82" s="25" t="str">
        <f>IF(FIN!C82="","",FIN!C82)</f>
        <v>3MTA</v>
      </c>
      <c r="D82" s="25" t="str">
        <f>IF(FIN!E82="","",FIN!E82)</f>
        <v>K591DMTA020</v>
      </c>
      <c r="E82" s="34">
        <f>IF(FIN!J82="","",FIN!J82)</f>
        <v>1</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RAJA AMMAR ZAQWAN BIN RAJA AFINDI</v>
      </c>
      <c r="C83" s="25" t="str">
        <f>IF(FIN!C83="","",FIN!C83)</f>
        <v>3MTA</v>
      </c>
      <c r="D83" s="25" t="str">
        <f>IF(FIN!E83="","",FIN!E83)</f>
        <v>K591DMTA021</v>
      </c>
      <c r="E83" s="34">
        <f>IF(FIN!J83="","",FIN!J83)</f>
        <v>1</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MOHAMAD AKMAL AIDIL BIN ABDUL  MALIK</v>
      </c>
      <c r="C84" s="25" t="str">
        <f>IF(FIN!C84="","",FIN!C84)</f>
        <v>3MTA</v>
      </c>
      <c r="D84" s="25" t="str">
        <f>IF(FIN!E84="","",FIN!E84)</f>
        <v>K591CMTA004</v>
      </c>
      <c r="E84" s="34">
        <f>IF(FIN!J84="","",FIN!J84)</f>
        <v>1</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RIFA'IE HAZIQ BIN  BADRUL HISHAM</v>
      </c>
      <c r="C85" s="25" t="str">
        <f>IF(FIN!C85="","",FIN!C85)</f>
        <v>3MTA</v>
      </c>
      <c r="D85" s="25" t="str">
        <f>IF(FIN!E85="","",FIN!E85)</f>
        <v>K591CMTA028</v>
      </c>
      <c r="E85" s="34">
        <f>IF(FIN!J85="","",FIN!J85)</f>
        <v>1</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AFWAN SABIQ BIN MOHD NOOR RAMDZOM</v>
      </c>
      <c r="C86" s="25" t="str">
        <f>IF(FIN!C86="","",FIN!C86)</f>
        <v>3MTK</v>
      </c>
      <c r="D86" s="25" t="str">
        <f>IF(FIN!E86="","",FIN!E86)</f>
        <v>K591DMTK001</v>
      </c>
      <c r="E86" s="34">
        <f>IF(FIN!J86="","",FIN!J86)</f>
        <v>1</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AHMAD FIQRI BIN MOHAMAD ROSLI</v>
      </c>
      <c r="C87" s="25" t="str">
        <f>IF(FIN!C87="","",FIN!C87)</f>
        <v>3MTK</v>
      </c>
      <c r="D87" s="25" t="str">
        <f>IF(FIN!E87="","",FIN!E87)</f>
        <v>K591DMTK002</v>
      </c>
      <c r="E87" s="34">
        <f>IF(FIN!J87="","",FIN!J87)</f>
        <v>1</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AHMAD ZAIHAR BIN ZAB SAIFOLADZHAR</v>
      </c>
      <c r="C88" s="25" t="str">
        <f>IF(FIN!C88="","",FIN!C88)</f>
        <v>3MTK</v>
      </c>
      <c r="D88" s="25" t="str">
        <f>IF(FIN!E88="","",FIN!E88)</f>
        <v>K591DMTK003</v>
      </c>
      <c r="E88" s="34">
        <f>IF(FIN!J88="","",FIN!J88)</f>
        <v>1</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AZIZUL FIKRI BIN ISMAIL</v>
      </c>
      <c r="C89" s="25" t="str">
        <f>IF(FIN!C89="","",FIN!C89)</f>
        <v>3MTK</v>
      </c>
      <c r="D89" s="25" t="str">
        <f>IF(FIN!E89="","",FIN!E89)</f>
        <v>K591DMTK004</v>
      </c>
      <c r="E89" s="34">
        <f>IF(FIN!J89="","",FIN!J89)</f>
        <v>1</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ISQANDAR ZULQARNAIN BIN NOR HALIM</v>
      </c>
      <c r="C90" s="25" t="str">
        <f>IF(FIN!C90="","",FIN!C90)</f>
        <v>3MTK</v>
      </c>
      <c r="D90" s="25" t="str">
        <f>IF(FIN!E90="","",FIN!E90)</f>
        <v>K591DMTK005</v>
      </c>
      <c r="E90" s="34">
        <f>IF(FIN!J90="","",FIN!J90)</f>
        <v>1</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KHAIRUL RIDUAN BIN KHAIRUDIN</v>
      </c>
      <c r="C91" s="25" t="str">
        <f>IF(FIN!C91="","",FIN!C91)</f>
        <v>3MTK</v>
      </c>
      <c r="D91" s="25" t="str">
        <f>IF(FIN!E91="","",FIN!E91)</f>
        <v>K591DMTK006</v>
      </c>
      <c r="E91" s="34">
        <f>IF(FIN!J91="","",FIN!J91)</f>
        <v>1</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MALINDRA BIN MOHD NOR</v>
      </c>
      <c r="C92" s="25" t="str">
        <f>IF(FIN!C92="","",FIN!C92)</f>
        <v>3MTK</v>
      </c>
      <c r="D92" s="25" t="str">
        <f>IF(FIN!E92="","",FIN!E92)</f>
        <v>K591DMTK008</v>
      </c>
      <c r="E92" s="34">
        <f>IF(FIN!J92="","",FIN!J92)</f>
        <v>1</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MUHAMAD ADWA TAUFIQ BIN AZIZAN</v>
      </c>
      <c r="C93" s="25" t="str">
        <f>IF(FIN!C93="","",FIN!C93)</f>
        <v>3MTK</v>
      </c>
      <c r="D93" s="25" t="str">
        <f>IF(FIN!E93="","",FIN!E93)</f>
        <v>K591DMTK009</v>
      </c>
      <c r="E93" s="34">
        <f>IF(FIN!J93="","",FIN!J93)</f>
        <v>1</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MUHAMMAD ADIB SYAHIR BIN ABDULLAH</v>
      </c>
      <c r="C94" s="25" t="str">
        <f>IF(FIN!C94="","",FIN!C94)</f>
        <v>3MTK</v>
      </c>
      <c r="D94" s="25" t="str">
        <f>IF(FIN!E94="","",FIN!E94)</f>
        <v>K591DMTK011</v>
      </c>
      <c r="E94" s="34">
        <f>IF(FIN!J94="","",FIN!J94)</f>
        <v>1</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MUHAMMAD AIKAL BIN ALIAS</v>
      </c>
      <c r="C95" s="25" t="str">
        <f>IF(FIN!C95="","",FIN!C95)</f>
        <v>3MTK</v>
      </c>
      <c r="D95" s="25" t="str">
        <f>IF(FIN!E95="","",FIN!E95)</f>
        <v>K591DMTK012</v>
      </c>
      <c r="E95" s="34">
        <f>IF(FIN!J95="","",FIN!J95)</f>
        <v>1</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MUHAMMAD AMIRUL FIQRI BIN MOHD NADZARI</v>
      </c>
      <c r="C96" s="25" t="str">
        <f>IF(FIN!C96="","",FIN!C96)</f>
        <v>3MTK</v>
      </c>
      <c r="D96" s="25" t="str">
        <f>IF(FIN!E96="","",FIN!E96)</f>
        <v>K591DMTK013</v>
      </c>
      <c r="E96" s="34">
        <f>IF(FIN!J96="","",FIN!J96)</f>
        <v>1</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MUHAMMAD FADZLI BIN JOHARI</v>
      </c>
      <c r="C97" s="25" t="str">
        <f>IF(FIN!C97="","",FIN!C97)</f>
        <v>3MTK</v>
      </c>
      <c r="D97" s="25" t="str">
        <f>IF(FIN!E97="","",FIN!E97)</f>
        <v>K591DMTK014</v>
      </c>
      <c r="E97" s="34">
        <f>IF(FIN!J97="","",FIN!J97)</f>
        <v>1</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MUHAMMAD FARIDZUDDIN BIN MOHD ZUKI</v>
      </c>
      <c r="C98" s="25" t="str">
        <f>IF(FIN!C98="","",FIN!C98)</f>
        <v>3MTK</v>
      </c>
      <c r="D98" s="25" t="str">
        <f>IF(FIN!E98="","",FIN!E98)</f>
        <v>K591DMTK015</v>
      </c>
      <c r="E98" s="34">
        <f>IF(FIN!J98="","",FIN!J98)</f>
        <v>1</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MUHAMMAD HAFIZI RASHDI BIN HUSAIN</v>
      </c>
      <c r="C99" s="25" t="str">
        <f>IF(FIN!C99="","",FIN!C99)</f>
        <v>3MTK</v>
      </c>
      <c r="D99" s="25" t="str">
        <f>IF(FIN!E99="","",FIN!E99)</f>
        <v>K591DMTK016</v>
      </c>
      <c r="E99" s="34">
        <f>IF(FIN!J99="","",FIN!J99)</f>
        <v>1</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MUHAMMAD NA'EEM NAUFAL BIN MOHD SHARIF</v>
      </c>
      <c r="C100" s="25" t="str">
        <f>IF(FIN!C100="","",FIN!C100)</f>
        <v>3MTK</v>
      </c>
      <c r="D100" s="25" t="str">
        <f>IF(FIN!E100="","",FIN!E100)</f>
        <v>K591DMTK017</v>
      </c>
      <c r="E100" s="34">
        <f>IF(FIN!J100="","",FIN!J100)</f>
        <v>1</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MUHAMMAD NOR SALBUNIE BIN ABDUL MAJID</v>
      </c>
      <c r="C101" s="25" t="str">
        <f>IF(FIN!C101="","",FIN!C101)</f>
        <v>3MTK</v>
      </c>
      <c r="D101" s="25" t="str">
        <f>IF(FIN!E101="","",FIN!E101)</f>
        <v>K591DMTK018</v>
      </c>
      <c r="E101" s="34">
        <f>IF(FIN!J101="","",FIN!J101)</f>
        <v>1</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MUHAMMAD RIZAL BIN ISMAIL</v>
      </c>
      <c r="C102" s="25" t="str">
        <f>IF(FIN!C102="","",FIN!C102)</f>
        <v>3MTK</v>
      </c>
      <c r="D102" s="25" t="str">
        <f>IF(FIN!E102="","",FIN!E102)</f>
        <v>K591DMTK019</v>
      </c>
      <c r="E102" s="34">
        <f>IF(FIN!J102="","",FIN!J102)</f>
        <v>1</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MUHAMMAD SHAHRIL BIN MOHD ZAINUDDIN</v>
      </c>
      <c r="C103" s="25" t="str">
        <f>IF(FIN!C103="","",FIN!C103)</f>
        <v>3MTK</v>
      </c>
      <c r="D103" s="25" t="str">
        <f>IF(FIN!E103="","",FIN!E103)</f>
        <v>K591DMTK020</v>
      </c>
      <c r="E103" s="34">
        <f>IF(FIN!J103="","",FIN!J103)</f>
        <v>1</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MUHAMMAD SOLLEH BIN KAMALUDIN</v>
      </c>
      <c r="C104" s="25" t="str">
        <f>IF(FIN!C104="","",FIN!C104)</f>
        <v>3MTK</v>
      </c>
      <c r="D104" s="25" t="str">
        <f>IF(FIN!E104="","",FIN!E104)</f>
        <v>K591DMTK021</v>
      </c>
      <c r="E104" s="34">
        <f>IF(FIN!J104="","",FIN!J104)</f>
        <v>1</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NOR ADILAH BINTI AZIZAN</v>
      </c>
      <c r="C105" s="25" t="str">
        <f>IF(FIN!C105="","",FIN!C105)</f>
        <v>3MTK</v>
      </c>
      <c r="D105" s="25" t="str">
        <f>IF(FIN!E105="","",FIN!E105)</f>
        <v>K591DMTK023</v>
      </c>
      <c r="E105" s="34">
        <f>IF(FIN!J105="","",FIN!J105)</f>
        <v>1</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SYAFIQ ZUHAIRI BIN MOHD RASDI</v>
      </c>
      <c r="C106" s="25" t="str">
        <f>IF(FIN!C106="","",FIN!C106)</f>
        <v>3MTK</v>
      </c>
      <c r="D106" s="25" t="str">
        <f>IF(FIN!E106="","",FIN!E106)</f>
        <v>K591DMTK024</v>
      </c>
      <c r="E106" s="34">
        <f>IF(FIN!J106="","",FIN!J106)</f>
        <v>1</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ADI AIMAN RAHIMI BIN JUNUS</v>
      </c>
      <c r="C107" s="25" t="str">
        <f>IF(FIN!C107="","",FIN!C107)</f>
        <v>3WTP</v>
      </c>
      <c r="D107" s="25" t="str">
        <f>IF(FIN!E107="","",FIN!E107)</f>
        <v>K591DWTP001</v>
      </c>
      <c r="E107" s="34">
        <f>IF(FIN!J107="","",FIN!J107)</f>
        <v>1</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AHMAD DANISH BIN AHMAD RAMLI</v>
      </c>
      <c r="C108" s="25" t="str">
        <f>IF(FIN!C108="","",FIN!C108)</f>
        <v>3WTP</v>
      </c>
      <c r="D108" s="25" t="str">
        <f>IF(FIN!E108="","",FIN!E108)</f>
        <v>K591DWTP002</v>
      </c>
      <c r="E108" s="34">
        <f>IF(FIN!J108="","",FIN!J108)</f>
        <v>1</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AIDIL AFZAL BIN ANUAR</v>
      </c>
      <c r="C109" s="25" t="str">
        <f>IF(FIN!C109="","",FIN!C109)</f>
        <v>3WTP</v>
      </c>
      <c r="D109" s="25" t="str">
        <f>IF(FIN!E109="","",FIN!E109)</f>
        <v>K591DWTP003</v>
      </c>
      <c r="E109" s="34">
        <f>IF(FIN!J109="","",FIN!J109)</f>
        <v>1</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ARIF IZZARUDIN BIN MOHAMMAD AZMAN</v>
      </c>
      <c r="C110" s="25" t="str">
        <f>IF(FIN!C110="","",FIN!C110)</f>
        <v>3WTP</v>
      </c>
      <c r="D110" s="25" t="str">
        <f>IF(FIN!E110="","",FIN!E110)</f>
        <v>K591DWTP004</v>
      </c>
      <c r="E110" s="34">
        <f>IF(FIN!J110="","",FIN!J110)</f>
        <v>1</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AZAIEMAN BIN AHMAT  SAHAIMI</v>
      </c>
      <c r="C111" s="25" t="str">
        <f>IF(FIN!C111="","",FIN!C111)</f>
        <v>3WTP</v>
      </c>
      <c r="D111" s="25" t="str">
        <f>IF(FIN!E111="","",FIN!E111)</f>
        <v>K591DWTP005</v>
      </c>
      <c r="E111" s="34">
        <f>IF(FIN!J111="","",FIN!J111)</f>
        <v>1</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FARAH NADIA ILLYANIE BINTI BEDUL RAHIM</v>
      </c>
      <c r="C112" s="25" t="str">
        <f>IF(FIN!C112="","",FIN!C112)</f>
        <v>3WTP</v>
      </c>
      <c r="D112" s="25" t="str">
        <f>IF(FIN!E112="","",FIN!E112)</f>
        <v>K591DWTP006</v>
      </c>
      <c r="E112" s="34">
        <f>IF(FIN!J112="","",FIN!J112)</f>
        <v>1</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FARAH NAJWA BINTI ZAWAWI</v>
      </c>
      <c r="C113" s="25" t="str">
        <f>IF(FIN!C113="","",FIN!C113)</f>
        <v>3WTP</v>
      </c>
      <c r="D113" s="25" t="str">
        <f>IF(FIN!E113="","",FIN!E113)</f>
        <v>K591DWTP007</v>
      </c>
      <c r="E113" s="34">
        <f>IF(FIN!J113="","",FIN!J113)</f>
        <v>1</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FAWAZUL AZIM BIN ANUAR</v>
      </c>
      <c r="C114" s="25" t="str">
        <f>IF(FIN!C114="","",FIN!C114)</f>
        <v>3WTP</v>
      </c>
      <c r="D114" s="25" t="str">
        <f>IF(FIN!E114="","",FIN!E114)</f>
        <v>K591DWTP008</v>
      </c>
      <c r="E114" s="34">
        <f>IF(FIN!J114="","",FIN!J114)</f>
        <v>1</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JULAINNA BINTI SABRI</v>
      </c>
      <c r="C115" s="25" t="str">
        <f>IF(FIN!C115="","",FIN!C115)</f>
        <v>3WTP</v>
      </c>
      <c r="D115" s="25" t="str">
        <f>IF(FIN!E115="","",FIN!E115)</f>
        <v>K591DWTP009</v>
      </c>
      <c r="E115" s="34">
        <f>IF(FIN!J115="","",FIN!J115)</f>
        <v>1</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MUHAMMAD AMIRUL DANISH BIN ROSLAND</v>
      </c>
      <c r="C116" s="25" t="str">
        <f>IF(FIN!C116="","",FIN!C116)</f>
        <v>3WTP</v>
      </c>
      <c r="D116" s="25" t="str">
        <f>IF(FIN!E116="","",FIN!E116)</f>
        <v>K591DWTP011</v>
      </c>
      <c r="E116" s="34">
        <f>IF(FIN!J116="","",FIN!J116)</f>
        <v>1</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MUHAMMAD HANIFF AIMAN BIN MOHD NASIR</v>
      </c>
      <c r="C117" s="25" t="str">
        <f>IF(FIN!C117="","",FIN!C117)</f>
        <v>3WTP</v>
      </c>
      <c r="D117" s="25" t="str">
        <f>IF(FIN!E117="","",FIN!E117)</f>
        <v>K591DWTP012</v>
      </c>
      <c r="E117" s="34">
        <f>IF(FIN!J117="","",FIN!J117)</f>
        <v>1</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MUHAMMAD SHAHRUL NIZAM BIN ABU BAKAR</v>
      </c>
      <c r="C118" s="25" t="str">
        <f>IF(FIN!C118="","",FIN!C118)</f>
        <v>3WTP</v>
      </c>
      <c r="D118" s="25" t="str">
        <f>IF(FIN!E118="","",FIN!E118)</f>
        <v>K591DWTP013</v>
      </c>
      <c r="E118" s="34">
        <f>IF(FIN!J118="","",FIN!J118)</f>
        <v>1</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MUHAMMAD SHARIF BIN ABDUL RAHIM</v>
      </c>
      <c r="C119" s="25" t="str">
        <f>IF(FIN!C119="","",FIN!C119)</f>
        <v>3WTP</v>
      </c>
      <c r="D119" s="25" t="str">
        <f>IF(FIN!E119="","",FIN!E119)</f>
        <v>K591DWTP014</v>
      </c>
      <c r="E119" s="34">
        <f>IF(FIN!J119="","",FIN!J119)</f>
        <v>1</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MUHAMMAD ZAL HAZANI SYAKIRIN BIN KAMARUDIN</v>
      </c>
      <c r="C120" s="25" t="str">
        <f>IF(FIN!C120="","",FIN!C120)</f>
        <v>3WTP</v>
      </c>
      <c r="D120" s="25" t="str">
        <f>IF(FIN!E120="","",FIN!E120)</f>
        <v>K591DWTP015</v>
      </c>
      <c r="E120" s="34">
        <f>IF(FIN!J120="","",FIN!J120)</f>
        <v>1</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NOR AMIESYA BINTI FARID</v>
      </c>
      <c r="C121" s="25" t="str">
        <f>IF(FIN!C121="","",FIN!C121)</f>
        <v>3WTP</v>
      </c>
      <c r="D121" s="25" t="str">
        <f>IF(FIN!E121="","",FIN!E121)</f>
        <v>K591DWTP016</v>
      </c>
      <c r="E121" s="34">
        <f>IF(FIN!J121="","",FIN!J121)</f>
        <v>1</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NUR ALIANNI BINTI MOHAMAD ALI</v>
      </c>
      <c r="C122" s="25" t="str">
        <f>IF(FIN!C122="","",FIN!C122)</f>
        <v>3WTP</v>
      </c>
      <c r="D122" s="25" t="str">
        <f>IF(FIN!E122="","",FIN!E122)</f>
        <v>K591DWTP017</v>
      </c>
      <c r="E122" s="34">
        <f>IF(FIN!J122="","",FIN!J122)</f>
        <v>1</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NUR FARHANIM NATASYHA BINTI NOR AZAD</v>
      </c>
      <c r="C123" s="25" t="str">
        <f>IF(FIN!C123="","",FIN!C123)</f>
        <v>3WTP</v>
      </c>
      <c r="D123" s="25" t="str">
        <f>IF(FIN!E123="","",FIN!E123)</f>
        <v>K591DWTP018</v>
      </c>
      <c r="E123" s="34">
        <f>IF(FIN!J123="","",FIN!J123)</f>
        <v>1</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NUR QAMARINA BINTI NORDIN</v>
      </c>
      <c r="C124" s="25" t="str">
        <f>IF(FIN!C124="","",FIN!C124)</f>
        <v>3WTP</v>
      </c>
      <c r="D124" s="25" t="str">
        <f>IF(FIN!E124="","",FIN!E124)</f>
        <v>K591DWTP019</v>
      </c>
      <c r="E124" s="34">
        <f>IF(FIN!J124="","",FIN!J124)</f>
        <v>1</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NURUL IZZAH BINTI BADERU KHISAM</v>
      </c>
      <c r="C125" s="25" t="str">
        <f>IF(FIN!C125="","",FIN!C125)</f>
        <v>3WTP</v>
      </c>
      <c r="D125" s="25" t="str">
        <f>IF(FIN!E125="","",FIN!E125)</f>
        <v>K591DWTP020</v>
      </c>
      <c r="E125" s="34">
        <f>IF(FIN!J125="","",FIN!J125)</f>
        <v>1</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SITI HAJAR BINTI IBRAHIM</v>
      </c>
      <c r="C126" s="25" t="str">
        <f>IF(FIN!C126="","",FIN!C126)</f>
        <v>3WTP</v>
      </c>
      <c r="D126" s="25" t="str">
        <f>IF(FIN!E126="","",FIN!E126)</f>
        <v>K591DWTP021</v>
      </c>
      <c r="E126" s="34">
        <f>IF(FIN!J126="","",FIN!J126)</f>
        <v>1</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KAMIL AZRUL HAFIZ B KAMIL AZMAN</v>
      </c>
      <c r="C127" s="25" t="str">
        <f>IF(FIN!C127="","",FIN!C127)</f>
        <v>3WTP</v>
      </c>
      <c r="D127" s="25" t="str">
        <f>IF(FIN!E127="","",FIN!E127)</f>
        <v>K611DWTP008</v>
      </c>
      <c r="E127" s="34">
        <f>IF(FIN!J127="","",FIN!J127)</f>
        <v>1</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87" t="str">
        <f>IF(NAMAKUR="","",NAMAKUR)</f>
        <v/>
      </c>
      <c r="D2" s="188"/>
      <c r="E2" s="188"/>
      <c r="F2" s="188"/>
      <c r="G2" s="188"/>
      <c r="H2" s="188"/>
      <c r="I2" s="188"/>
      <c r="J2" s="188"/>
      <c r="K2" s="188"/>
      <c r="L2" s="188"/>
      <c r="M2" s="189"/>
    </row>
    <row r="3" spans="1:288" ht="5.0999999999999996" customHeight="1" thickBot="1" x14ac:dyDescent="0.3">
      <c r="A3" s="40"/>
      <c r="B3" s="40"/>
      <c r="C3" s="40"/>
      <c r="D3" s="40"/>
      <c r="E3" s="40"/>
      <c r="F3" s="37"/>
    </row>
    <row r="4" spans="1:288" ht="24.75" customHeight="1" thickBot="1" x14ac:dyDescent="0.3">
      <c r="A4" s="40" t="s">
        <v>50</v>
      </c>
      <c r="B4" s="40"/>
      <c r="C4" s="190" t="str">
        <f>IF(OR(Main!I3="",Main!L3=""),"",CONCATENATE("S",SEM," / ",TAHUN))</f>
        <v/>
      </c>
      <c r="D4" s="191"/>
      <c r="E4" s="40"/>
      <c r="F4" s="37"/>
    </row>
    <row r="5" spans="1:288" ht="5.0999999999999996" customHeight="1" thickBot="1" x14ac:dyDescent="0.3"/>
    <row r="6" spans="1:288" s="14" customFormat="1" ht="39.950000000000003" customHeight="1" x14ac:dyDescent="0.25">
      <c r="A6" s="194" t="s">
        <v>3</v>
      </c>
      <c r="B6" s="192" t="s">
        <v>5</v>
      </c>
      <c r="C6" s="192" t="s">
        <v>6</v>
      </c>
      <c r="D6" s="192" t="s">
        <v>9</v>
      </c>
      <c r="E6" s="192" t="s">
        <v>7</v>
      </c>
      <c r="F6" s="208" t="s">
        <v>53</v>
      </c>
      <c r="G6" s="199" t="str">
        <f>IF(AND(KPENT1="",NPEMT1=""),"",CONCATENATE("TEORI 1 - ",KPENT1," (",NPEMT1,")"))</f>
        <v/>
      </c>
      <c r="H6" s="197"/>
      <c r="I6" s="197"/>
      <c r="J6" s="197"/>
      <c r="K6" s="197"/>
      <c r="L6" s="197"/>
      <c r="M6" s="198"/>
      <c r="N6" s="200" t="str">
        <f>IF(AND(KPENT2="",NPEMT2=""),"",CONCATENATE("TEORI 2 - ",KPENT2," (",NPEMT2,")"))</f>
        <v/>
      </c>
      <c r="O6" s="200"/>
      <c r="P6" s="200"/>
      <c r="Q6" s="200"/>
      <c r="R6" s="200"/>
      <c r="S6" s="200"/>
      <c r="T6" s="201"/>
      <c r="U6" s="199" t="str">
        <f>IF(AND(KPENT3="",NPEMT3=""),"",CONCATENATE("TEORI 3 - ",KPENT3," (",NPEMT3,")"))</f>
        <v/>
      </c>
      <c r="V6" s="197"/>
      <c r="W6" s="197"/>
      <c r="X6" s="197"/>
      <c r="Y6" s="197"/>
      <c r="Z6" s="197"/>
      <c r="AA6" s="198"/>
      <c r="AB6" s="196" t="str">
        <f>IF(AND(KPENT4="",NPEMT4=""),"",CONCATENATE("TEORI 4 - ",KPENT4," (",NPEMT4,")"))</f>
        <v/>
      </c>
      <c r="AC6" s="197"/>
      <c r="AD6" s="197"/>
      <c r="AE6" s="197"/>
      <c r="AF6" s="197"/>
      <c r="AG6" s="197"/>
      <c r="AH6" s="198"/>
      <c r="AI6" s="199" t="str">
        <f>IF(AND(KPENT5="",NPEMT5=""),"",CONCATENATE("TEORI 5 - ",KPENT5," (",NPEMT5,")"))</f>
        <v/>
      </c>
      <c r="AJ6" s="197"/>
      <c r="AK6" s="197"/>
      <c r="AL6" s="197"/>
      <c r="AM6" s="197"/>
      <c r="AN6" s="197"/>
      <c r="AO6" s="198"/>
      <c r="AP6" s="196" t="str">
        <f>IF(AND(KPENT6="",NPEMT6=""),"",CONCATENATE("TEORI 6 - ",KPENT6," (",NPEMT6,")"))</f>
        <v/>
      </c>
      <c r="AQ6" s="197"/>
      <c r="AR6" s="197"/>
      <c r="AS6" s="197"/>
      <c r="AT6" s="197"/>
      <c r="AU6" s="197"/>
      <c r="AV6" s="198"/>
      <c r="AW6" s="199" t="str">
        <f>IF(AND(KPENT7="",NPEMT7=""),"",CONCATENATE("TEORI 7 - ",KPENT7," (",NPEMT7,")"))</f>
        <v/>
      </c>
      <c r="AX6" s="197"/>
      <c r="AY6" s="197"/>
      <c r="AZ6" s="197"/>
      <c r="BA6" s="197"/>
      <c r="BB6" s="197"/>
      <c r="BC6" s="198"/>
      <c r="BD6" s="196" t="str">
        <f>IF(AND(KPENT8="",NPEMT8=""),"",CONCATENATE("TEORI 8 - ",KPENT8," (",NPEMT8,")"))</f>
        <v/>
      </c>
      <c r="BE6" s="197"/>
      <c r="BF6" s="197"/>
      <c r="BG6" s="197"/>
      <c r="BH6" s="197"/>
      <c r="BI6" s="197"/>
      <c r="BJ6" s="198"/>
      <c r="BK6" s="199" t="str">
        <f>IF(AND(KPENT9="",NPEMT9=""),"",CONCATENATE("TEORI 9 - ",KPENT9," (",NPEMT9,")"))</f>
        <v/>
      </c>
      <c r="BL6" s="197"/>
      <c r="BM6" s="197"/>
      <c r="BN6" s="197"/>
      <c r="BO6" s="197"/>
      <c r="BP6" s="197"/>
      <c r="BQ6" s="198"/>
      <c r="BR6" s="196" t="str">
        <f>IF(AND(KPENT10="",NPEMT10=""),"",CONCATENATE("TEORI 10 - ",KPENT10," (",NPEMT10,")"))</f>
        <v/>
      </c>
      <c r="BS6" s="197"/>
      <c r="BT6" s="197"/>
      <c r="BU6" s="197"/>
      <c r="BV6" s="197"/>
      <c r="BW6" s="197"/>
      <c r="BX6" s="198"/>
      <c r="BY6" s="199" t="str">
        <f>IF(AND(KPENT11="",NPEMT11=""),"",CONCATENATE("TEORI 11 - ",KPENT11," (",NPEMT11,")"))</f>
        <v/>
      </c>
      <c r="BZ6" s="197"/>
      <c r="CA6" s="197"/>
      <c r="CB6" s="197"/>
      <c r="CC6" s="197"/>
      <c r="CD6" s="197"/>
      <c r="CE6" s="198"/>
      <c r="CF6" s="196" t="str">
        <f>IF(AND(KPENT12="",NPEMT12=""),"",CONCATENATE("TEORI 12 - ",KPENT12," (",NPEMT12,")"))</f>
        <v/>
      </c>
      <c r="CG6" s="197"/>
      <c r="CH6" s="197"/>
      <c r="CI6" s="197"/>
      <c r="CJ6" s="197"/>
      <c r="CK6" s="197"/>
      <c r="CL6" s="198"/>
      <c r="CM6" s="199" t="str">
        <f>IF(AND(KPENT13="",NPEMT13=""),"",CONCATENATE("TEORI 13 - ",KPENT13," (",NPEMT13,")"))</f>
        <v/>
      </c>
      <c r="CN6" s="197"/>
      <c r="CO6" s="197"/>
      <c r="CP6" s="197"/>
      <c r="CQ6" s="197"/>
      <c r="CR6" s="197"/>
      <c r="CS6" s="198"/>
      <c r="CT6" s="196" t="str">
        <f>IF(AND(KPENT14="",NPEMT14=""),"",CONCATENATE("TEORI 14 - ",KPENT14," (",NPEMT14,")"))</f>
        <v/>
      </c>
      <c r="CU6" s="197"/>
      <c r="CV6" s="197"/>
      <c r="CW6" s="197"/>
      <c r="CX6" s="197"/>
      <c r="CY6" s="197"/>
      <c r="CZ6" s="198"/>
      <c r="DA6" s="199" t="str">
        <f>IF(AND(KPENT15="",NPEMT15=""),"",CONCATENATE("TEORI 15 - ",KPENT15," (",NPEMT15,")"))</f>
        <v/>
      </c>
      <c r="DB6" s="197"/>
      <c r="DC6" s="197"/>
      <c r="DD6" s="197"/>
      <c r="DE6" s="197"/>
      <c r="DF6" s="197"/>
      <c r="DG6" s="198"/>
      <c r="DH6" s="196" t="str">
        <f>IF(AND(KPENT16="",NPEMT16=""),"",CONCATENATE("TEORI 16 - ",KPENT16," (",NPEMT16,")"))</f>
        <v/>
      </c>
      <c r="DI6" s="197"/>
      <c r="DJ6" s="197"/>
      <c r="DK6" s="197"/>
      <c r="DL6" s="197"/>
      <c r="DM6" s="197"/>
      <c r="DN6" s="198"/>
      <c r="DO6" s="199" t="str">
        <f>IF(AND(KPENT17="",NPEMT17=""),"",CONCATENATE("TEORI 17 - ",KPENT17," (",NPEMT17,")"))</f>
        <v/>
      </c>
      <c r="DP6" s="197"/>
      <c r="DQ6" s="197"/>
      <c r="DR6" s="197"/>
      <c r="DS6" s="197"/>
      <c r="DT6" s="197"/>
      <c r="DU6" s="198"/>
      <c r="DV6" s="196" t="str">
        <f>IF(AND(KPENT18="",NPEMT18=""),"",CONCATENATE("TEORI 18 - ",KPENT18," (",NPEMT18,")"))</f>
        <v/>
      </c>
      <c r="DW6" s="197"/>
      <c r="DX6" s="197"/>
      <c r="DY6" s="197"/>
      <c r="DZ6" s="197"/>
      <c r="EA6" s="197"/>
      <c r="EB6" s="198"/>
      <c r="EC6" s="199" t="str">
        <f>IF(AND(KPENT19="",NPEMT19=""),"",CONCATENATE("TEORI 19 - ",KPENT19," (",NPEMT19,")"))</f>
        <v/>
      </c>
      <c r="ED6" s="197"/>
      <c r="EE6" s="197"/>
      <c r="EF6" s="197"/>
      <c r="EG6" s="197"/>
      <c r="EH6" s="197"/>
      <c r="EI6" s="198"/>
      <c r="EJ6" s="196" t="str">
        <f>IF(AND(KPENT20="",NPEMT20=""),"",CONCATENATE("TEORI 20 - ",KPENT20," (",NPEMT20,")"))</f>
        <v/>
      </c>
      <c r="EK6" s="197"/>
      <c r="EL6" s="197"/>
      <c r="EM6" s="197"/>
      <c r="EN6" s="197"/>
      <c r="EO6" s="197"/>
      <c r="EP6" s="198"/>
      <c r="EQ6" s="205" t="str">
        <f>IF(AND(KPENA1="",NPEMA1=""),"",CONCATENATE("AMALI 1 - ",KPENA1," (",NPEMA1,")"))</f>
        <v/>
      </c>
      <c r="ER6" s="203"/>
      <c r="ES6" s="203"/>
      <c r="ET6" s="203"/>
      <c r="EU6" s="203"/>
      <c r="EV6" s="203"/>
      <c r="EW6" s="204"/>
      <c r="EX6" s="210" t="str">
        <f>IF(AND(KPENA2="",NPEMA2=""),"",CONCATENATE("AMALI 2 - ",KPENA2," (",NPEMA2,")"))</f>
        <v/>
      </c>
      <c r="EY6" s="210"/>
      <c r="EZ6" s="210"/>
      <c r="FA6" s="210"/>
      <c r="FB6" s="210"/>
      <c r="FC6" s="210"/>
      <c r="FD6" s="211"/>
      <c r="FE6" s="205" t="str">
        <f>IF(AND(KPENA3="",NPEMA3=""),"",CONCATENATE("AMALI 3 - ",KPENA3," (",NPEMA3,")"))</f>
        <v/>
      </c>
      <c r="FF6" s="203"/>
      <c r="FG6" s="203"/>
      <c r="FH6" s="203"/>
      <c r="FI6" s="203"/>
      <c r="FJ6" s="203"/>
      <c r="FK6" s="204"/>
      <c r="FL6" s="202" t="str">
        <f>IF(AND(KPENA4="",NPEMA4=""),"",CONCATENATE("AMALI 4 - ",KPENA4," (",NPEMA4,")"))</f>
        <v/>
      </c>
      <c r="FM6" s="203"/>
      <c r="FN6" s="203"/>
      <c r="FO6" s="203"/>
      <c r="FP6" s="203"/>
      <c r="FQ6" s="203"/>
      <c r="FR6" s="204"/>
      <c r="FS6" s="205" t="str">
        <f>IF(AND(KPENA5="",NPEMA5=""),"",CONCATENATE("AMALI 5 - ",KPENA5," (",NPEMA5,")"))</f>
        <v/>
      </c>
      <c r="FT6" s="203"/>
      <c r="FU6" s="203"/>
      <c r="FV6" s="203"/>
      <c r="FW6" s="203"/>
      <c r="FX6" s="203"/>
      <c r="FY6" s="204"/>
      <c r="FZ6" s="202" t="str">
        <f>IF(AND(KPENA6="",NPEMA6=""),"",CONCATENATE("AMALI 6 - ",KPENA6," (",NPEMA6,")"))</f>
        <v/>
      </c>
      <c r="GA6" s="203"/>
      <c r="GB6" s="203"/>
      <c r="GC6" s="203"/>
      <c r="GD6" s="203"/>
      <c r="GE6" s="203"/>
      <c r="GF6" s="204"/>
      <c r="GG6" s="205" t="str">
        <f>IF(AND(KPENA7="",NPEMA7=""),"",CONCATENATE("AMALI 7 - ",KPENA7," (",NPEMA7,")"))</f>
        <v/>
      </c>
      <c r="GH6" s="203"/>
      <c r="GI6" s="203"/>
      <c r="GJ6" s="203"/>
      <c r="GK6" s="203"/>
      <c r="GL6" s="203"/>
      <c r="GM6" s="204"/>
      <c r="GN6" s="202" t="str">
        <f>IF(AND(KPENA8="",NPEMA8=""),"",CONCATENATE("AMALI 8 - ",KPENA8," (",NPEMA8,")"))</f>
        <v/>
      </c>
      <c r="GO6" s="203"/>
      <c r="GP6" s="203"/>
      <c r="GQ6" s="203"/>
      <c r="GR6" s="203"/>
      <c r="GS6" s="203"/>
      <c r="GT6" s="204"/>
      <c r="GU6" s="205" t="str">
        <f>IF(AND(KPENA9="",NPEMA9=""),"",CONCATENATE("AMALI 9 - ",KPENA9," (",NPEMA9,")"))</f>
        <v/>
      </c>
      <c r="GV6" s="203"/>
      <c r="GW6" s="203"/>
      <c r="GX6" s="203"/>
      <c r="GY6" s="203"/>
      <c r="GZ6" s="203"/>
      <c r="HA6" s="204"/>
      <c r="HB6" s="202" t="str">
        <f>IF(AND(KPENA10="",NPEMA10=""),"",CONCATENATE("AMALI 10 - ",KPENA10," (",NPEMA10,")"))</f>
        <v/>
      </c>
      <c r="HC6" s="203"/>
      <c r="HD6" s="203"/>
      <c r="HE6" s="203"/>
      <c r="HF6" s="203"/>
      <c r="HG6" s="203"/>
      <c r="HH6" s="204"/>
      <c r="HI6" s="205" t="str">
        <f>IF(AND(KPENA11="",NPEMA11=""),"",CONCATENATE("AMALI 11 - ",KPENA11," (",NPEMA11,")"))</f>
        <v/>
      </c>
      <c r="HJ6" s="203"/>
      <c r="HK6" s="203"/>
      <c r="HL6" s="203"/>
      <c r="HM6" s="203"/>
      <c r="HN6" s="203"/>
      <c r="HO6" s="204"/>
      <c r="HP6" s="202" t="str">
        <f>IF(AND(KPENA12="",NPEMA12=""),"",CONCATENATE("AMALI 12 - ",KPENA12," (",NPEMA12,")"))</f>
        <v/>
      </c>
      <c r="HQ6" s="203"/>
      <c r="HR6" s="203"/>
      <c r="HS6" s="203"/>
      <c r="HT6" s="203"/>
      <c r="HU6" s="203"/>
      <c r="HV6" s="204"/>
      <c r="HW6" s="205" t="str">
        <f>IF(AND(KPENA13="",NPEMA13=""),"",CONCATENATE("AMALI 13 - ",KPENA13," (",NPEMA13,")"))</f>
        <v/>
      </c>
      <c r="HX6" s="203"/>
      <c r="HY6" s="203"/>
      <c r="HZ6" s="203"/>
      <c r="IA6" s="203"/>
      <c r="IB6" s="203"/>
      <c r="IC6" s="204"/>
      <c r="ID6" s="202" t="str">
        <f>IF(AND(KPENA14="",NPEMA14=""),"",CONCATENATE("AMALI 14 - ",KPENA14," (",NPEMA14,")"))</f>
        <v/>
      </c>
      <c r="IE6" s="203"/>
      <c r="IF6" s="203"/>
      <c r="IG6" s="203"/>
      <c r="IH6" s="203"/>
      <c r="II6" s="203"/>
      <c r="IJ6" s="204"/>
      <c r="IK6" s="205" t="str">
        <f>IF(AND(KPENA15="",NPEMA15=""),"",CONCATENATE("AMALI 15 - ",KPENA15," (",NPEMA15,")"))</f>
        <v/>
      </c>
      <c r="IL6" s="203"/>
      <c r="IM6" s="203"/>
      <c r="IN6" s="203"/>
      <c r="IO6" s="203"/>
      <c r="IP6" s="203"/>
      <c r="IQ6" s="204"/>
      <c r="IR6" s="202" t="str">
        <f>IF(AND(KPENA16="",NPEMA16=""),"",CONCATENATE("AMALI 16 - ",KPENA16," (",NPEMA16,")"))</f>
        <v/>
      </c>
      <c r="IS6" s="203"/>
      <c r="IT6" s="203"/>
      <c r="IU6" s="203"/>
      <c r="IV6" s="203"/>
      <c r="IW6" s="203"/>
      <c r="IX6" s="204"/>
      <c r="IY6" s="205" t="str">
        <f>IF(AND(KPENA17="",NPEMA17=""),"",CONCATENATE("AMALI 17 - ",KPENA17," (",NPEMA17,")"))</f>
        <v/>
      </c>
      <c r="IZ6" s="203"/>
      <c r="JA6" s="203"/>
      <c r="JB6" s="203"/>
      <c r="JC6" s="203"/>
      <c r="JD6" s="203"/>
      <c r="JE6" s="204"/>
      <c r="JF6" s="202" t="str">
        <f>IF(AND(KPENA18="",NPEMA18=""),"",CONCATENATE("AMALI 18 - ",KPENA18," (",NPEMA18,")"))</f>
        <v/>
      </c>
      <c r="JG6" s="203"/>
      <c r="JH6" s="203"/>
      <c r="JI6" s="203"/>
      <c r="JJ6" s="203"/>
      <c r="JK6" s="203"/>
      <c r="JL6" s="204"/>
      <c r="JM6" s="205" t="str">
        <f>IF(AND(KPENA19="",NPEMA19=""),"",CONCATENATE("AMALI 19 - ",KPENA19," (",NPEMA19,")"))</f>
        <v/>
      </c>
      <c r="JN6" s="203"/>
      <c r="JO6" s="203"/>
      <c r="JP6" s="203"/>
      <c r="JQ6" s="203"/>
      <c r="JR6" s="203"/>
      <c r="JS6" s="204"/>
      <c r="JT6" s="202" t="str">
        <f>IF(AND(KPENA20="",NPEMA20=""),"",CONCATENATE("AMALI 20 - ",KPENA20," (",NPEMA20,")"))</f>
        <v/>
      </c>
      <c r="JU6" s="203"/>
      <c r="JV6" s="203"/>
      <c r="JW6" s="203"/>
      <c r="JX6" s="203"/>
      <c r="JY6" s="203"/>
      <c r="JZ6" s="204"/>
      <c r="KA6" s="194" t="str">
        <f>CONCATENATE("JUMLAH PB TEORI (",JUMLAHPBT,")")</f>
        <v>JUMLAH PB TEORI (0)</v>
      </c>
      <c r="KB6" s="206" t="str">
        <f>CONCATENATE("JUMLAH PB AMALI (",JUMLAHPBA,")")</f>
        <v>JUMLAH PB AMALI (0)</v>
      </c>
    </row>
    <row r="7" spans="1:288" ht="39.950000000000003" customHeight="1" thickBot="1" x14ac:dyDescent="0.3">
      <c r="A7" s="195"/>
      <c r="B7" s="193"/>
      <c r="C7" s="193"/>
      <c r="D7" s="193"/>
      <c r="E7" s="193"/>
      <c r="F7" s="209"/>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5"/>
      <c r="KB7" s="207"/>
    </row>
    <row r="8" spans="1:288" ht="24.75" customHeight="1" x14ac:dyDescent="0.25">
      <c r="A8" s="31">
        <v>1</v>
      </c>
      <c r="B8" s="51" t="str">
        <f>IF(FIN!B8="","",FIN!B8)</f>
        <v>ABDUL RAHMAN AIMAN BIN SHAPRY</v>
      </c>
      <c r="C8" s="32" t="str">
        <f>IF(FIN!C8="","",FIN!C8)</f>
        <v>3ETE</v>
      </c>
      <c r="D8" s="32" t="str">
        <f>IF(FIN!E8="","",FIN!E8)</f>
        <v>K591DETE001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ABDULLAH ASYRAF BIN ABDUL RAHMAN</v>
      </c>
      <c r="C9" s="25" t="str">
        <f>IF(FIN!C9="","",FIN!C9)</f>
        <v>3ETE</v>
      </c>
      <c r="D9" s="25" t="str">
        <f>IF(FIN!E9="","",FIN!E9)</f>
        <v>K591DETE002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AHMAD NASRUL RAMADHAN BIN BADRUL HISAM</v>
      </c>
      <c r="C10" s="25" t="str">
        <f>IF(FIN!C10="","",FIN!C10)</f>
        <v>3ETE</v>
      </c>
      <c r="D10" s="25" t="str">
        <f>IF(FIN!E10="","",FIN!E10)</f>
        <v>K591DETE003</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AHMAD SYAKIR BIN ISMAIL</v>
      </c>
      <c r="C11" s="25" t="str">
        <f>IF(FIN!C11="","",FIN!C11)</f>
        <v>3ETE</v>
      </c>
      <c r="D11" s="25" t="str">
        <f>IF(FIN!E11="","",FIN!E11)</f>
        <v>K591DETE004</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FURQAN AMIN BIN HUSSAINI</v>
      </c>
      <c r="C12" s="25" t="str">
        <f>IF(FIN!C12="","",FIN!C12)</f>
        <v>3ETE</v>
      </c>
      <c r="D12" s="25" t="str">
        <f>IF(FIN!E12="","",FIN!E12)</f>
        <v>K591DETE006</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HAZIM MUSTAQIM BIN SALLEHUDIN</v>
      </c>
      <c r="C13" s="25" t="str">
        <f>IF(FIN!C13="","",FIN!C13)</f>
        <v>3ETE</v>
      </c>
      <c r="D13" s="25" t="str">
        <f>IF(FIN!E13="","",FIN!E13)</f>
        <v>K591DETE007</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ADIB BIN ZAINAL AHMAD</v>
      </c>
      <c r="C14" s="25" t="str">
        <f>IF(FIN!C14="","",FIN!C14)</f>
        <v>3ETE</v>
      </c>
      <c r="D14" s="25" t="str">
        <f>IF(FIN!E14="","",FIN!E14)</f>
        <v>K591DETE008</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AFIQ ASYRAF BIN NAZRI</v>
      </c>
      <c r="C15" s="25" t="str">
        <f>IF(FIN!C15="","",FIN!C15)</f>
        <v>3ETE</v>
      </c>
      <c r="D15" s="25" t="str">
        <f>IF(FIN!E15="","",FIN!E15)</f>
        <v>K591DETE009</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HAFIZ BIN MAD GARET</v>
      </c>
      <c r="C16" s="25" t="str">
        <f>IF(FIN!C16="","",FIN!C16)</f>
        <v>3ETE</v>
      </c>
      <c r="D16" s="25" t="str">
        <f>IF(FIN!E16="","",FIN!E16)</f>
        <v>K591DETE010</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NAZRUL ARIF BIN JASNI</v>
      </c>
      <c r="C17" s="25" t="str">
        <f>IF(FIN!C17="","",FIN!C17)</f>
        <v>3ETE</v>
      </c>
      <c r="D17" s="25" t="str">
        <f>IF(FIN!E17="","",FIN!E17)</f>
        <v>K591DETE011</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NAQIUDDIN SALIHIN BIN HAMLY AZHAR</v>
      </c>
      <c r="C18" s="25" t="str">
        <f>IF(FIN!C18="","",FIN!C18)</f>
        <v>3ETE</v>
      </c>
      <c r="D18" s="25" t="str">
        <f>IF(FIN!E18="","",FIN!E18)</f>
        <v>K591DETE012</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NAZIRUL AKID BIN MOHD KAMARUL HAFIZI</v>
      </c>
      <c r="C19" s="25" t="str">
        <f>IF(FIN!C19="","",FIN!C19)</f>
        <v>3ETE</v>
      </c>
      <c r="D19" s="25" t="str">
        <f>IF(FIN!E19="","",FIN!E19)</f>
        <v>K591DETE013</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NOOR ASHIKIN BINTI MUJIONO</v>
      </c>
      <c r="C20" s="25" t="str">
        <f>IF(FIN!C20="","",FIN!C20)</f>
        <v>3ETE</v>
      </c>
      <c r="D20" s="25" t="str">
        <f>IF(FIN!E20="","",FIN!E20)</f>
        <v>K591DETE014</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NOR AZIATUL AZLIN BINTI AZHAR</v>
      </c>
      <c r="C21" s="25" t="str">
        <f>IF(FIN!C21="","",FIN!C21)</f>
        <v>3ETE</v>
      </c>
      <c r="D21" s="25" t="str">
        <f>IF(FIN!E21="","",FIN!E21)</f>
        <v>K591DETE015</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NUR ALLYA SYAIDA BINTI MOHD ZULKEFLI</v>
      </c>
      <c r="C22" s="25" t="str">
        <f>IF(FIN!C22="","",FIN!C22)</f>
        <v>3ETE</v>
      </c>
      <c r="D22" s="25" t="str">
        <f>IF(FIN!E22="","",FIN!E22)</f>
        <v>K591DETE017</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MAISYARAH BINTI ISMAIL</v>
      </c>
      <c r="C23" s="25" t="str">
        <f>IF(FIN!C23="","",FIN!C23)</f>
        <v>3ETE</v>
      </c>
      <c r="D23" s="25" t="str">
        <f>IF(FIN!E23="","",FIN!E23)</f>
        <v>K591DETE019</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NURHIDAYAH BINTI MOHD FAUZI</v>
      </c>
      <c r="C24" s="25" t="str">
        <f>IF(FIN!C24="","",FIN!C24)</f>
        <v>3ETE</v>
      </c>
      <c r="D24" s="25" t="str">
        <f>IF(FIN!E24="","",FIN!E24)</f>
        <v>K591DETE021</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SHAHZERIN IZZANI BIN ROSLI</v>
      </c>
      <c r="C25" s="25" t="str">
        <f>IF(FIN!C25="","",FIN!C25)</f>
        <v>3ETE</v>
      </c>
      <c r="D25" s="25" t="str">
        <f>IF(FIN!E25="","",FIN!E25)</f>
        <v>K591DETE022</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TUAN NUR AISYAH BINTI TUAN MOHAMAD ZAIDI</v>
      </c>
      <c r="C26" s="25" t="str">
        <f>IF(FIN!C26="","",FIN!C26)</f>
        <v>3ETE</v>
      </c>
      <c r="D26" s="25" t="str">
        <f>IF(FIN!E26="","",FIN!E26)</f>
        <v>K591DETE023</v>
      </c>
      <c r="E26" s="25">
        <f>IF(FIN!J26="","",FIN!J26)</f>
        <v>1</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WAN MUHAMMAD HANAFIE BIN WAN NOR AZMAN</v>
      </c>
      <c r="C27" s="25" t="str">
        <f>IF(FIN!C27="","",FIN!C27)</f>
        <v>3ETE</v>
      </c>
      <c r="D27" s="25" t="str">
        <f>IF(FIN!E27="","",FIN!E27)</f>
        <v>K591DETE024</v>
      </c>
      <c r="E27" s="25">
        <f>IF(FIN!J27="","",FIN!J27)</f>
        <v>1</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WAN MUHAMMAD IZHAM BIN WAN HASNAN</v>
      </c>
      <c r="C28" s="25" t="str">
        <f>IF(FIN!C28="","",FIN!C28)</f>
        <v>3ETE</v>
      </c>
      <c r="D28" s="25" t="str">
        <f>IF(FIN!E28="","",FIN!E28)</f>
        <v>K591DETE025</v>
      </c>
      <c r="E28" s="25">
        <f>IF(FIN!J28="","",FIN!J28)</f>
        <v>1</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ADAM SAFAWI BIN AMIRULDIN</v>
      </c>
      <c r="C29" s="25" t="str">
        <f>IF(FIN!C29="","",FIN!C29)</f>
        <v>3ETN</v>
      </c>
      <c r="D29" s="25" t="str">
        <f>IF(FIN!E29="","",FIN!E29)</f>
        <v>K591DETN001</v>
      </c>
      <c r="E29" s="25">
        <f>IF(FIN!J29="","",FIN!J29)</f>
        <v>1</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IZZIANA NAZIRA BINTI SHAMSURI</v>
      </c>
      <c r="C30" s="25" t="str">
        <f>IF(FIN!C30="","",FIN!C30)</f>
        <v>3ETN</v>
      </c>
      <c r="D30" s="25" t="str">
        <f>IF(FIN!E30="","",FIN!E30)</f>
        <v>K591DETN002</v>
      </c>
      <c r="E30" s="25">
        <f>IF(FIN!J30="","",FIN!J30)</f>
        <v>1</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MOHAMAD AMIRUL ANWAR BIN MOHD SALEHIN</v>
      </c>
      <c r="C31" s="25" t="str">
        <f>IF(FIN!C31="","",FIN!C31)</f>
        <v>3ETN</v>
      </c>
      <c r="D31" s="25" t="str">
        <f>IF(FIN!E31="","",FIN!E31)</f>
        <v>K591DETN003</v>
      </c>
      <c r="E31" s="25">
        <f>IF(FIN!J31="","",FIN!J31)</f>
        <v>1</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xml:space="preserve">MOHAMAD FAIZ BIN ZUN </v>
      </c>
      <c r="C32" s="25" t="str">
        <f>IF(FIN!C32="","",FIN!C32)</f>
        <v>3ETN</v>
      </c>
      <c r="D32" s="25" t="str">
        <f>IF(FIN!E32="","",FIN!E32)</f>
        <v>K591DETN005</v>
      </c>
      <c r="E32" s="25">
        <f>IF(FIN!J32="","",FIN!J32)</f>
        <v>1</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MOHAMAD IQBAL HAKIM BIN OTHMAN</v>
      </c>
      <c r="C33" s="25" t="str">
        <f>IF(FIN!C33="","",FIN!C33)</f>
        <v>3ETN</v>
      </c>
      <c r="D33" s="25" t="str">
        <f>IF(FIN!E33="","",FIN!E33)</f>
        <v>K591DETN006</v>
      </c>
      <c r="E33" s="25">
        <f>IF(FIN!J33="","",FIN!J33)</f>
        <v>1</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MUHAMMAD AMIRZUL BIN AMRAN</v>
      </c>
      <c r="C34" s="25" t="str">
        <f>IF(FIN!C34="","",FIN!C34)</f>
        <v>3ETN</v>
      </c>
      <c r="D34" s="25" t="str">
        <f>IF(FIN!E34="","",FIN!E34)</f>
        <v>K591DETN007</v>
      </c>
      <c r="E34" s="25">
        <f>IF(FIN!J34="","",FIN!J34)</f>
        <v>1</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MUHAMMAD ASYRAF BIN ABDUL RAHMAN</v>
      </c>
      <c r="C35" s="25" t="str">
        <f>IF(FIN!C35="","",FIN!C35)</f>
        <v>3ETN</v>
      </c>
      <c r="D35" s="25" t="str">
        <f>IF(FIN!E35="","",FIN!E35)</f>
        <v>K591DETN008</v>
      </c>
      <c r="E35" s="25">
        <f>IF(FIN!J35="","",FIN!J35)</f>
        <v>1</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MUHAMMAD FAIDHI AIMAN BIN MOHAMAD KAHAR</v>
      </c>
      <c r="C36" s="25" t="str">
        <f>IF(FIN!C36="","",FIN!C36)</f>
        <v>3ETN</v>
      </c>
      <c r="D36" s="25" t="str">
        <f>IF(FIN!E36="","",FIN!E36)</f>
        <v>K591DETN009</v>
      </c>
      <c r="E36" s="25">
        <f>IF(FIN!J36="","",FIN!J36)</f>
        <v>1</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MUHAMMAD FAISAL FAIZ BIN RAFI</v>
      </c>
      <c r="C37" s="25" t="str">
        <f>IF(FIN!C37="","",FIN!C37)</f>
        <v>3ETN</v>
      </c>
      <c r="D37" s="25" t="str">
        <f>IF(FIN!E37="","",FIN!E37)</f>
        <v>K591DETN010</v>
      </c>
      <c r="E37" s="25">
        <f>IF(FIN!J37="","",FIN!J37)</f>
        <v>1</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MUHAMMAD IZZAT FAHMI BIN AZIZ</v>
      </c>
      <c r="C38" s="25" t="str">
        <f>IF(FIN!C38="","",FIN!C38)</f>
        <v>3ETN</v>
      </c>
      <c r="D38" s="25" t="str">
        <f>IF(FIN!E38="","",FIN!E38)</f>
        <v>K591DETN011</v>
      </c>
      <c r="E38" s="25">
        <f>IF(FIN!J38="","",FIN!J38)</f>
        <v>1</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MUHAMMAD SHAMIM BIN SHAMSUDDIN</v>
      </c>
      <c r="C39" s="25" t="str">
        <f>IF(FIN!C39="","",FIN!C39)</f>
        <v>3ETN</v>
      </c>
      <c r="D39" s="25" t="str">
        <f>IF(FIN!E39="","",FIN!E39)</f>
        <v>K591DETN012</v>
      </c>
      <c r="E39" s="25">
        <f>IF(FIN!J39="","",FIN!J39)</f>
        <v>1</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NABILA AYUNI BINTI ZAINAL ABIDIN</v>
      </c>
      <c r="C40" s="25" t="str">
        <f>IF(FIN!C40="","",FIN!C40)</f>
        <v>3ETN</v>
      </c>
      <c r="D40" s="25" t="str">
        <f>IF(FIN!E40="","",FIN!E40)</f>
        <v>K591DETN013</v>
      </c>
      <c r="E40" s="25">
        <f>IF(FIN!J40="","",FIN!J40)</f>
        <v>1</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NUR AINI BINTI ROSLI</v>
      </c>
      <c r="C41" s="25" t="str">
        <f>IF(FIN!C41="","",FIN!C41)</f>
        <v>3ETN</v>
      </c>
      <c r="D41" s="25" t="str">
        <f>IF(FIN!E41="","",FIN!E41)</f>
        <v>K591DETN014</v>
      </c>
      <c r="E41" s="25">
        <f>IF(FIN!J41="","",FIN!J41)</f>
        <v>1</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SITI NURZULAIKHA BINTI MOHAMMAD RAPI</v>
      </c>
      <c r="C42" s="25" t="str">
        <f>IF(FIN!C42="","",FIN!C42)</f>
        <v>3ETN</v>
      </c>
      <c r="D42" s="25" t="str">
        <f>IF(FIN!E42="","",FIN!E42)</f>
        <v>K591DETN015</v>
      </c>
      <c r="E42" s="25">
        <f>IF(FIN!J42="","",FIN!J42)</f>
        <v>1</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ASYRAFF IKHWAN BIN RASHIDI</v>
      </c>
      <c r="C43" s="25" t="str">
        <f>IF(FIN!C43="","",FIN!C43)</f>
        <v>3MPI</v>
      </c>
      <c r="D43" s="25" t="str">
        <f>IF(FIN!E43="","",FIN!E43)</f>
        <v>K591DMPI002</v>
      </c>
      <c r="E43" s="25">
        <f>IF(FIN!J43="","",FIN!J43)</f>
        <v>1</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IKMAL HAZIM BIN ZAHARUDIN</v>
      </c>
      <c r="C44" s="25" t="str">
        <f>IF(FIN!C44="","",FIN!C44)</f>
        <v>3MPI</v>
      </c>
      <c r="D44" s="25" t="str">
        <f>IF(FIN!E44="","",FIN!E44)</f>
        <v>K591DMPI003</v>
      </c>
      <c r="E44" s="25">
        <f>IF(FIN!J44="","",FIN!J44)</f>
        <v>1</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MUHAMAD ADIB DANIAL BIN ABDUL RAZAK</v>
      </c>
      <c r="C45" s="25" t="str">
        <f>IF(FIN!C45="","",FIN!C45)</f>
        <v>3MPI</v>
      </c>
      <c r="D45" s="25" t="str">
        <f>IF(FIN!E45="","",FIN!E45)</f>
        <v>K591DMPI007</v>
      </c>
      <c r="E45" s="25">
        <f>IF(FIN!J45="","",FIN!J45)</f>
        <v>1</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MUHAMAD SYAMSUL SYAZWAN BIN IBRAHIM</v>
      </c>
      <c r="C46" s="25" t="str">
        <f>IF(FIN!C46="","",FIN!C46)</f>
        <v>3MPI</v>
      </c>
      <c r="D46" s="25" t="str">
        <f>IF(FIN!E46="","",FIN!E46)</f>
        <v>K591DMPI009</v>
      </c>
      <c r="E46" s="25">
        <f>IF(FIN!J46="","",FIN!J46)</f>
        <v>1</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MUHAMMAD AFIZUL HAKIMI   BIN SHARIN</v>
      </c>
      <c r="C47" s="25" t="str">
        <f>IF(FIN!C47="","",FIN!C47)</f>
        <v>3MPI</v>
      </c>
      <c r="D47" s="25" t="str">
        <f>IF(FIN!E47="","",FIN!E47)</f>
        <v>K591DMPI010</v>
      </c>
      <c r="E47" s="25">
        <f>IF(FIN!J47="","",FIN!J47)</f>
        <v>1</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MUHAMMAD AIZZAT SHYZRIEL BIN PIRUS</v>
      </c>
      <c r="C48" s="25" t="str">
        <f>IF(FIN!C48="","",FIN!C48)</f>
        <v>3MPI</v>
      </c>
      <c r="D48" s="25" t="str">
        <f>IF(FIN!E48="","",FIN!E48)</f>
        <v>K591DMPI013</v>
      </c>
      <c r="E48" s="25">
        <f>IF(FIN!J48="","",FIN!J48)</f>
        <v>1</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MUHAMMAD AZRI AMIR BIN SHARIFUDIN</v>
      </c>
      <c r="C49" s="25" t="str">
        <f>IF(FIN!C49="","",FIN!C49)</f>
        <v>3MPI</v>
      </c>
      <c r="D49" s="25" t="str">
        <f>IF(FIN!E49="","",FIN!E49)</f>
        <v>K591DMPI014</v>
      </c>
      <c r="E49" s="25">
        <f>IF(FIN!J49="","",FIN!J49)</f>
        <v>1</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MUHAMMAD MUIZZUDDIN BIN MOHD ZAKARIA</v>
      </c>
      <c r="C50" s="25" t="str">
        <f>IF(FIN!C50="","",FIN!C50)</f>
        <v>3MPI</v>
      </c>
      <c r="D50" s="25" t="str">
        <f>IF(FIN!E50="","",FIN!E50)</f>
        <v>K591DMPI015</v>
      </c>
      <c r="E50" s="25">
        <f>IF(FIN!J50="","",FIN!J50)</f>
        <v>1</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MUHAMMAD NASRUN HAKIM BIN JULAINI</v>
      </c>
      <c r="C51" s="25" t="str">
        <f>IF(FIN!C51="","",FIN!C51)</f>
        <v>3MPI</v>
      </c>
      <c r="D51" s="25" t="str">
        <f>IF(FIN!E51="","",FIN!E51)</f>
        <v>K591DMPI016</v>
      </c>
      <c r="E51" s="25">
        <f>IF(FIN!J51="","",FIN!J51)</f>
        <v>1</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MUHAMMAD RUSTAM IKMAL BIN ADUAT</v>
      </c>
      <c r="C52" s="25" t="str">
        <f>IF(FIN!C52="","",FIN!C52)</f>
        <v>3MPI</v>
      </c>
      <c r="D52" s="25" t="str">
        <f>IF(FIN!E52="","",FIN!E52)</f>
        <v>K591DMPI017</v>
      </c>
      <c r="E52" s="25">
        <f>IF(FIN!J52="","",FIN!J52)</f>
        <v>1</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MUHAMMAD SHAHRUL AMIRUL BIN HISHAM</v>
      </c>
      <c r="C53" s="25" t="str">
        <f>IF(FIN!C53="","",FIN!C53)</f>
        <v>3MPI</v>
      </c>
      <c r="D53" s="25" t="str">
        <f>IF(FIN!E53="","",FIN!E53)</f>
        <v>K591DMPI018</v>
      </c>
      <c r="E53" s="25">
        <f>IF(FIN!J53="","",FIN!J53)</f>
        <v>1</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NAIM KASHFI BIN MOHAMAD ZABIDI</v>
      </c>
      <c r="C54" s="25" t="str">
        <f>IF(FIN!C54="","",FIN!C54)</f>
        <v>3MPI</v>
      </c>
      <c r="D54" s="25" t="str">
        <f>IF(FIN!E54="","",FIN!E54)</f>
        <v>K591DMPI019</v>
      </c>
      <c r="E54" s="25">
        <f>IF(FIN!J54="","",FIN!J54)</f>
        <v>1</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SITI NURAZIMAH BINTI SAPALI</v>
      </c>
      <c r="C55" s="25" t="str">
        <f>IF(FIN!C55="","",FIN!C55)</f>
        <v>3MPI</v>
      </c>
      <c r="D55" s="25" t="str">
        <f>IF(FIN!E55="","",FIN!E55)</f>
        <v>K591DMPI020</v>
      </c>
      <c r="E55" s="25">
        <f>IF(FIN!J55="","",FIN!J55)</f>
        <v>1</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MOHAMAD SAMSUL ARIF BIN IDRUSSAIDI AKMAR</v>
      </c>
      <c r="C56" s="25" t="str">
        <f>IF(FIN!C56="","",FIN!C56)</f>
        <v>3MPP</v>
      </c>
      <c r="D56" s="25" t="str">
        <f>IF(FIN!E56="","",FIN!E56)</f>
        <v>K591DMPP003</v>
      </c>
      <c r="E56" s="25">
        <f>IF(FIN!J56="","",FIN!J56)</f>
        <v>1</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MUHAMMAD ALIFF NAZRIEN BIN HAMERI</v>
      </c>
      <c r="C57" s="25" t="str">
        <f>IF(FIN!C57="","",FIN!C57)</f>
        <v>3MPP</v>
      </c>
      <c r="D57" s="25" t="str">
        <f>IF(FIN!E57="","",FIN!E57)</f>
        <v>K591DMPP004</v>
      </c>
      <c r="E57" s="25">
        <f>IF(FIN!J57="","",FIN!J57)</f>
        <v>1</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MUHAMMAD AMIR AMIRUN BIN ZAMRI</v>
      </c>
      <c r="C58" s="25" t="str">
        <f>IF(FIN!C58="","",FIN!C58)</f>
        <v>3MPP</v>
      </c>
      <c r="D58" s="25" t="str">
        <f>IF(FIN!E58="","",FIN!E58)</f>
        <v>K591DMPP005</v>
      </c>
      <c r="E58" s="25">
        <f>IF(FIN!J58="","",FIN!J58)</f>
        <v>1</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MUHAMMAD AMIRUL SYAHID BIN ADNA</v>
      </c>
      <c r="C59" s="25" t="str">
        <f>IF(FIN!C59="","",FIN!C59)</f>
        <v>3MPP</v>
      </c>
      <c r="D59" s="25" t="str">
        <f>IF(FIN!E59="","",FIN!E59)</f>
        <v>K591DMPP006</v>
      </c>
      <c r="E59" s="25">
        <f>IF(FIN!J59="","",FIN!J59)</f>
        <v>1</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MUHAMMAD ASHRAF BIN MOHD NOOR</v>
      </c>
      <c r="C60" s="25" t="str">
        <f>IF(FIN!C60="","",FIN!C60)</f>
        <v>3MPP</v>
      </c>
      <c r="D60" s="25" t="str">
        <f>IF(FIN!E60="","",FIN!E60)</f>
        <v>K591DMPP007</v>
      </c>
      <c r="E60" s="25">
        <f>IF(FIN!J60="","",FIN!J60)</f>
        <v>1</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MUHAMMAD AZMI SYARIFUDDIN BIN NAZAHAR</v>
      </c>
      <c r="C61" s="25" t="str">
        <f>IF(FIN!C61="","",FIN!C61)</f>
        <v>3MPP</v>
      </c>
      <c r="D61" s="25" t="str">
        <f>IF(FIN!E61="","",FIN!E61)</f>
        <v>K591DMPP008</v>
      </c>
      <c r="E61" s="25">
        <f>IF(FIN!J61="","",FIN!J61)</f>
        <v>1</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MUHAMMAD HAIRIE BIN AMRAN</v>
      </c>
      <c r="C62" s="25" t="str">
        <f>IF(FIN!C62="","",FIN!C62)</f>
        <v>3MPP</v>
      </c>
      <c r="D62" s="25" t="str">
        <f>IF(FIN!E62="","",FIN!E62)</f>
        <v>K591DMPP010</v>
      </c>
      <c r="E62" s="25">
        <f>IF(FIN!J62="","",FIN!J62)</f>
        <v>1</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MUHAMMAD NAZMI BIN NAZRI</v>
      </c>
      <c r="C63" s="25" t="str">
        <f>IF(FIN!C63="","",FIN!C63)</f>
        <v>3MPP</v>
      </c>
      <c r="D63" s="25" t="str">
        <f>IF(FIN!E63="","",FIN!E63)</f>
        <v>K591DMPP011</v>
      </c>
      <c r="E63" s="25">
        <f>IF(FIN!J63="","",FIN!J63)</f>
        <v>1</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NUR NISA LIYANA BINTI IMRAM</v>
      </c>
      <c r="C64" s="25" t="str">
        <f>IF(FIN!C64="","",FIN!C64)</f>
        <v>3MPP</v>
      </c>
      <c r="D64" s="25" t="str">
        <f>IF(FIN!E64="","",FIN!E64)</f>
        <v>K591DMPP013</v>
      </c>
      <c r="E64" s="25">
        <f>IF(FIN!J64="","",FIN!J64)</f>
        <v>1</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TENGKU MOHD ISKANDAR BIN TG SAARI</v>
      </c>
      <c r="C65" s="25" t="str">
        <f>IF(FIN!C65="","",FIN!C65)</f>
        <v>3MPP</v>
      </c>
      <c r="D65" s="25" t="str">
        <f>IF(FIN!E65="","",FIN!E65)</f>
        <v>K591DMPP015</v>
      </c>
      <c r="E65" s="25">
        <f>IF(FIN!J65="","",FIN!J65)</f>
        <v>1</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WAN MUHAMMAD ALIF BIN WAN RAZANI</v>
      </c>
      <c r="C66" s="25" t="str">
        <f>IF(FIN!C66="","",FIN!C66)</f>
        <v>3MPP</v>
      </c>
      <c r="D66" s="25" t="str">
        <f>IF(FIN!E66="","",FIN!E66)</f>
        <v>K591DMPP016</v>
      </c>
      <c r="E66" s="25">
        <f>IF(FIN!J66="","",FIN!J66)</f>
        <v>1</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ZARIFA SYAZLIANA BINTI MOHAMAD SABRI</v>
      </c>
      <c r="C67" s="25" t="str">
        <f>IF(FIN!C67="","",FIN!C67)</f>
        <v>3MPP</v>
      </c>
      <c r="D67" s="25" t="str">
        <f>IF(FIN!E67="","",FIN!E67)</f>
        <v>K591DMPP017</v>
      </c>
      <c r="E67" s="25">
        <f>IF(FIN!J67="","",FIN!J67)</f>
        <v>1</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ADNAN FADLI BIN SAH PRI</v>
      </c>
      <c r="C68" s="25" t="str">
        <f>IF(FIN!C68="","",FIN!C68)</f>
        <v>3MTA</v>
      </c>
      <c r="D68" s="25" t="str">
        <f>IF(FIN!E68="","",FIN!E68)</f>
        <v>K591DMTA001</v>
      </c>
      <c r="E68" s="25">
        <f>IF(FIN!J68="","",FIN!J68)</f>
        <v>1</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AHMAD ADHA BIN MOHAMAD TAHAR</v>
      </c>
      <c r="C69" s="25" t="str">
        <f>IF(FIN!C69="","",FIN!C69)</f>
        <v>3MTA</v>
      </c>
      <c r="D69" s="25" t="str">
        <f>IF(FIN!E69="","",FIN!E69)</f>
        <v>K591DMTA002</v>
      </c>
      <c r="E69" s="25">
        <f>IF(FIN!J69="","",FIN!J69)</f>
        <v>1</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AHMAD IKMAL BIN ISHAK</v>
      </c>
      <c r="C70" s="25" t="str">
        <f>IF(FIN!C70="","",FIN!C70)</f>
        <v>3MTA</v>
      </c>
      <c r="D70" s="25" t="str">
        <f>IF(FIN!E70="","",FIN!E70)</f>
        <v>K591DMTA003</v>
      </c>
      <c r="E70" s="25">
        <f>IF(FIN!J70="","",FIN!J70)</f>
        <v>1</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AMIR HAMZAH BIN KAMARUL AZLAN</v>
      </c>
      <c r="C71" s="25" t="str">
        <f>IF(FIN!C71="","",FIN!C71)</f>
        <v>3MTA</v>
      </c>
      <c r="D71" s="25" t="str">
        <f>IF(FIN!E71="","",FIN!E71)</f>
        <v>K591DMTA005</v>
      </c>
      <c r="E71" s="25">
        <f>IF(FIN!J71="","",FIN!J71)</f>
        <v>1</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KHAIROL HAKIMI BIN ZULKEFLI</v>
      </c>
      <c r="C72" s="25" t="str">
        <f>IF(FIN!C72="","",FIN!C72)</f>
        <v>3MTA</v>
      </c>
      <c r="D72" s="25" t="str">
        <f>IF(FIN!E72="","",FIN!E72)</f>
        <v>K591DMTA006</v>
      </c>
      <c r="E72" s="25">
        <f>IF(FIN!J72="","",FIN!J72)</f>
        <v>1</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MUHAMAD SOLIHIN BIN SUHAIMI</v>
      </c>
      <c r="C73" s="25" t="str">
        <f>IF(FIN!C73="","",FIN!C73)</f>
        <v>3MTA</v>
      </c>
      <c r="D73" s="25" t="str">
        <f>IF(FIN!E73="","",FIN!E73)</f>
        <v>K591DMTA008</v>
      </c>
      <c r="E73" s="25">
        <f>IF(FIN!J73="","",FIN!J73)</f>
        <v>1</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MUHAMAD ZAMZURI BIN YUSLEE</v>
      </c>
      <c r="C74" s="25" t="str">
        <f>IF(FIN!C74="","",FIN!C74)</f>
        <v>3MTA</v>
      </c>
      <c r="D74" s="25" t="str">
        <f>IF(FIN!E74="","",FIN!E74)</f>
        <v>K591DMTA009</v>
      </c>
      <c r="E74" s="25">
        <f>IF(FIN!J74="","",FIN!J74)</f>
        <v>1</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MUHAMMAD AFIQ BIN NORDIN</v>
      </c>
      <c r="C75" s="25" t="str">
        <f>IF(FIN!C75="","",FIN!C75)</f>
        <v>3MTA</v>
      </c>
      <c r="D75" s="25" t="str">
        <f>IF(FIN!E75="","",FIN!E75)</f>
        <v>K591DMTA010</v>
      </c>
      <c r="E75" s="25">
        <f>IF(FIN!J75="","",FIN!J75)</f>
        <v>1</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MUHAMMAD AZWAN FIKRY BIN MUHAMMAD HISHAM</v>
      </c>
      <c r="C76" s="25" t="str">
        <f>IF(FIN!C76="","",FIN!C76)</f>
        <v>3MTA</v>
      </c>
      <c r="D76" s="25" t="str">
        <f>IF(FIN!E76="","",FIN!E76)</f>
        <v>K591DMTA011</v>
      </c>
      <c r="E76" s="25">
        <f>IF(FIN!J76="","",FIN!J76)</f>
        <v>1</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MUHAMMAD FARIES BIN MOHD NAZARI</v>
      </c>
      <c r="C77" s="25" t="str">
        <f>IF(FIN!C77="","",FIN!C77)</f>
        <v>3MTA</v>
      </c>
      <c r="D77" s="25" t="str">
        <f>IF(FIN!E77="","",FIN!E77)</f>
        <v>K591DMTA012</v>
      </c>
      <c r="E77" s="25">
        <f>IF(FIN!J77="","",FIN!J77)</f>
        <v>1</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MUHAMMAD FIRDAUS BIN HAZMAN</v>
      </c>
      <c r="C78" s="25" t="str">
        <f>IF(FIN!C78="","",FIN!C78)</f>
        <v>3MTA</v>
      </c>
      <c r="D78" s="25" t="str">
        <f>IF(FIN!E78="","",FIN!E78)</f>
        <v>K591DMTA013</v>
      </c>
      <c r="E78" s="25">
        <f>IF(FIN!J78="","",FIN!J78)</f>
        <v>1</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MUHAMMAD HAKIMI BIN SAPIA'E</v>
      </c>
      <c r="C79" s="25" t="str">
        <f>IF(FIN!C79="","",FIN!C79)</f>
        <v>3MTA</v>
      </c>
      <c r="D79" s="25" t="str">
        <f>IF(FIN!E79="","",FIN!E79)</f>
        <v>K591DMTA015</v>
      </c>
      <c r="E79" s="25">
        <f>IF(FIN!J79="","",FIN!J79)</f>
        <v>1</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MUHAMMAD LUQMAN BIN MD NOOR</v>
      </c>
      <c r="C80" s="25" t="str">
        <f>IF(FIN!C80="","",FIN!C80)</f>
        <v>3MTA</v>
      </c>
      <c r="D80" s="25" t="str">
        <f>IF(FIN!E80="","",FIN!E80)</f>
        <v>K591DMTA016</v>
      </c>
      <c r="E80" s="25">
        <f>IF(FIN!J80="","",FIN!J80)</f>
        <v>1</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MUHAMMAD ZULKHAIRI BIN MOHD ISMAWI</v>
      </c>
      <c r="C81" s="25" t="str">
        <f>IF(FIN!C81="","",FIN!C81)</f>
        <v>3MTA</v>
      </c>
      <c r="D81" s="25" t="str">
        <f>IF(FIN!E81="","",FIN!E81)</f>
        <v>K591DMTA019</v>
      </c>
      <c r="E81" s="25">
        <f>IF(FIN!J81="","",FIN!J81)</f>
        <v>1</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NORHAMIZAN BIN ZAMRI</v>
      </c>
      <c r="C82" s="25" t="str">
        <f>IF(FIN!C82="","",FIN!C82)</f>
        <v>3MTA</v>
      </c>
      <c r="D82" s="25" t="str">
        <f>IF(FIN!E82="","",FIN!E82)</f>
        <v>K591DMTA020</v>
      </c>
      <c r="E82" s="25">
        <f>IF(FIN!J82="","",FIN!J82)</f>
        <v>1</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RAJA AMMAR ZAQWAN BIN RAJA AFINDI</v>
      </c>
      <c r="C83" s="25" t="str">
        <f>IF(FIN!C83="","",FIN!C83)</f>
        <v>3MTA</v>
      </c>
      <c r="D83" s="25" t="str">
        <f>IF(FIN!E83="","",FIN!E83)</f>
        <v>K591DMTA021</v>
      </c>
      <c r="E83" s="25">
        <f>IF(FIN!J83="","",FIN!J83)</f>
        <v>1</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MOHAMAD AKMAL AIDIL BIN ABDUL  MALIK</v>
      </c>
      <c r="C84" s="25" t="str">
        <f>IF(FIN!C84="","",FIN!C84)</f>
        <v>3MTA</v>
      </c>
      <c r="D84" s="25" t="str">
        <f>IF(FIN!E84="","",FIN!E84)</f>
        <v>K591CMTA004</v>
      </c>
      <c r="E84" s="25">
        <f>IF(FIN!J84="","",FIN!J84)</f>
        <v>1</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RIFA'IE HAZIQ BIN  BADRUL HISHAM</v>
      </c>
      <c r="C85" s="25" t="str">
        <f>IF(FIN!C85="","",FIN!C85)</f>
        <v>3MTA</v>
      </c>
      <c r="D85" s="25" t="str">
        <f>IF(FIN!E85="","",FIN!E85)</f>
        <v>K591CMTA028</v>
      </c>
      <c r="E85" s="25">
        <f>IF(FIN!J85="","",FIN!J85)</f>
        <v>1</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AFWAN SABIQ BIN MOHD NOOR RAMDZOM</v>
      </c>
      <c r="C86" s="25" t="str">
        <f>IF(FIN!C86="","",FIN!C86)</f>
        <v>3MTK</v>
      </c>
      <c r="D86" s="25" t="str">
        <f>IF(FIN!E86="","",FIN!E86)</f>
        <v>K591DMTK001</v>
      </c>
      <c r="E86" s="25">
        <f>IF(FIN!J86="","",FIN!J86)</f>
        <v>1</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AHMAD FIQRI BIN MOHAMAD ROSLI</v>
      </c>
      <c r="C87" s="25" t="str">
        <f>IF(FIN!C87="","",FIN!C87)</f>
        <v>3MTK</v>
      </c>
      <c r="D87" s="25" t="str">
        <f>IF(FIN!E87="","",FIN!E87)</f>
        <v>K591DMTK002</v>
      </c>
      <c r="E87" s="25">
        <f>IF(FIN!J87="","",FIN!J87)</f>
        <v>1</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AHMAD ZAIHAR BIN ZAB SAIFOLADZHAR</v>
      </c>
      <c r="C88" s="25" t="str">
        <f>IF(FIN!C88="","",FIN!C88)</f>
        <v>3MTK</v>
      </c>
      <c r="D88" s="25" t="str">
        <f>IF(FIN!E88="","",FIN!E88)</f>
        <v>K591DMTK003</v>
      </c>
      <c r="E88" s="25">
        <f>IF(FIN!J88="","",FIN!J88)</f>
        <v>1</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AZIZUL FIKRI BIN ISMAIL</v>
      </c>
      <c r="C89" s="25" t="str">
        <f>IF(FIN!C89="","",FIN!C89)</f>
        <v>3MTK</v>
      </c>
      <c r="D89" s="25" t="str">
        <f>IF(FIN!E89="","",FIN!E89)</f>
        <v>K591DMTK004</v>
      </c>
      <c r="E89" s="25">
        <f>IF(FIN!J89="","",FIN!J89)</f>
        <v>1</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ISQANDAR ZULQARNAIN BIN NOR HALIM</v>
      </c>
      <c r="C90" s="25" t="str">
        <f>IF(FIN!C90="","",FIN!C90)</f>
        <v>3MTK</v>
      </c>
      <c r="D90" s="25" t="str">
        <f>IF(FIN!E90="","",FIN!E90)</f>
        <v>K591DMTK005</v>
      </c>
      <c r="E90" s="25">
        <f>IF(FIN!J90="","",FIN!J90)</f>
        <v>1</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KHAIRUL RIDUAN BIN KHAIRUDIN</v>
      </c>
      <c r="C91" s="25" t="str">
        <f>IF(FIN!C91="","",FIN!C91)</f>
        <v>3MTK</v>
      </c>
      <c r="D91" s="25" t="str">
        <f>IF(FIN!E91="","",FIN!E91)</f>
        <v>K591DMTK006</v>
      </c>
      <c r="E91" s="25">
        <f>IF(FIN!J91="","",FIN!J91)</f>
        <v>1</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MALINDRA BIN MOHD NOR</v>
      </c>
      <c r="C92" s="25" t="str">
        <f>IF(FIN!C92="","",FIN!C92)</f>
        <v>3MTK</v>
      </c>
      <c r="D92" s="25" t="str">
        <f>IF(FIN!E92="","",FIN!E92)</f>
        <v>K591DMTK008</v>
      </c>
      <c r="E92" s="25">
        <f>IF(FIN!J92="","",FIN!J92)</f>
        <v>1</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MUHAMAD ADWA TAUFIQ BIN AZIZAN</v>
      </c>
      <c r="C93" s="25" t="str">
        <f>IF(FIN!C93="","",FIN!C93)</f>
        <v>3MTK</v>
      </c>
      <c r="D93" s="25" t="str">
        <f>IF(FIN!E93="","",FIN!E93)</f>
        <v>K591DMTK009</v>
      </c>
      <c r="E93" s="25">
        <f>IF(FIN!J93="","",FIN!J93)</f>
        <v>1</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ADIB SYAHIR BIN ABDULLAH</v>
      </c>
      <c r="C94" s="25" t="str">
        <f>IF(FIN!C94="","",FIN!C94)</f>
        <v>3MTK</v>
      </c>
      <c r="D94" s="25" t="str">
        <f>IF(FIN!E94="","",FIN!E94)</f>
        <v>K591DMTK011</v>
      </c>
      <c r="E94" s="25">
        <f>IF(FIN!J94="","",FIN!J94)</f>
        <v>1</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AIKAL BIN ALIAS</v>
      </c>
      <c r="C95" s="25" t="str">
        <f>IF(FIN!C95="","",FIN!C95)</f>
        <v>3MTK</v>
      </c>
      <c r="D95" s="25" t="str">
        <f>IF(FIN!E95="","",FIN!E95)</f>
        <v>K591DMTK012</v>
      </c>
      <c r="E95" s="25">
        <f>IF(FIN!J95="","",FIN!J95)</f>
        <v>1</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AMIRUL FIQRI BIN MOHD NADZARI</v>
      </c>
      <c r="C96" s="25" t="str">
        <f>IF(FIN!C96="","",FIN!C96)</f>
        <v>3MTK</v>
      </c>
      <c r="D96" s="25" t="str">
        <f>IF(FIN!E96="","",FIN!E96)</f>
        <v>K591DMTK013</v>
      </c>
      <c r="E96" s="25">
        <f>IF(FIN!J96="","",FIN!J96)</f>
        <v>1</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FADZLI BIN JOHARI</v>
      </c>
      <c r="C97" s="25" t="str">
        <f>IF(FIN!C97="","",FIN!C97)</f>
        <v>3MTK</v>
      </c>
      <c r="D97" s="25" t="str">
        <f>IF(FIN!E97="","",FIN!E97)</f>
        <v>K591DMTK014</v>
      </c>
      <c r="E97" s="25">
        <f>IF(FIN!J97="","",FIN!J97)</f>
        <v>1</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MUHAMMAD FARIDZUDDIN BIN MOHD ZUKI</v>
      </c>
      <c r="C98" s="25" t="str">
        <f>IF(FIN!C98="","",FIN!C98)</f>
        <v>3MTK</v>
      </c>
      <c r="D98" s="25" t="str">
        <f>IF(FIN!E98="","",FIN!E98)</f>
        <v>K591DMTK015</v>
      </c>
      <c r="E98" s="25">
        <f>IF(FIN!J98="","",FIN!J98)</f>
        <v>1</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MUHAMMAD HAFIZI RASHDI BIN HUSAIN</v>
      </c>
      <c r="C99" s="25" t="str">
        <f>IF(FIN!C99="","",FIN!C99)</f>
        <v>3MTK</v>
      </c>
      <c r="D99" s="25" t="str">
        <f>IF(FIN!E99="","",FIN!E99)</f>
        <v>K591DMTK016</v>
      </c>
      <c r="E99" s="25">
        <f>IF(FIN!J99="","",FIN!J99)</f>
        <v>1</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MUHAMMAD NA'EEM NAUFAL BIN MOHD SHARIF</v>
      </c>
      <c r="C100" s="25" t="str">
        <f>IF(FIN!C100="","",FIN!C100)</f>
        <v>3MTK</v>
      </c>
      <c r="D100" s="25" t="str">
        <f>IF(FIN!E100="","",FIN!E100)</f>
        <v>K591DMTK017</v>
      </c>
      <c r="E100" s="25">
        <f>IF(FIN!J100="","",FIN!J100)</f>
        <v>1</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MUHAMMAD NOR SALBUNIE BIN ABDUL MAJID</v>
      </c>
      <c r="C101" s="25" t="str">
        <f>IF(FIN!C101="","",FIN!C101)</f>
        <v>3MTK</v>
      </c>
      <c r="D101" s="25" t="str">
        <f>IF(FIN!E101="","",FIN!E101)</f>
        <v>K591DMTK018</v>
      </c>
      <c r="E101" s="25">
        <f>IF(FIN!J101="","",FIN!J101)</f>
        <v>1</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MUHAMMAD RIZAL BIN ISMAIL</v>
      </c>
      <c r="C102" s="25" t="str">
        <f>IF(FIN!C102="","",FIN!C102)</f>
        <v>3MTK</v>
      </c>
      <c r="D102" s="25" t="str">
        <f>IF(FIN!E102="","",FIN!E102)</f>
        <v>K591DMTK019</v>
      </c>
      <c r="E102" s="25">
        <f>IF(FIN!J102="","",FIN!J102)</f>
        <v>1</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MUHAMMAD SHAHRIL BIN MOHD ZAINUDDIN</v>
      </c>
      <c r="C103" s="25" t="str">
        <f>IF(FIN!C103="","",FIN!C103)</f>
        <v>3MTK</v>
      </c>
      <c r="D103" s="25" t="str">
        <f>IF(FIN!E103="","",FIN!E103)</f>
        <v>K591DMTK020</v>
      </c>
      <c r="E103" s="25">
        <f>IF(FIN!J103="","",FIN!J103)</f>
        <v>1</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MUHAMMAD SOLLEH BIN KAMALUDIN</v>
      </c>
      <c r="C104" s="25" t="str">
        <f>IF(FIN!C104="","",FIN!C104)</f>
        <v>3MTK</v>
      </c>
      <c r="D104" s="25" t="str">
        <f>IF(FIN!E104="","",FIN!E104)</f>
        <v>K591DMTK021</v>
      </c>
      <c r="E104" s="25">
        <f>IF(FIN!J104="","",FIN!J104)</f>
        <v>1</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NOR ADILAH BINTI AZIZAN</v>
      </c>
      <c r="C105" s="25" t="str">
        <f>IF(FIN!C105="","",FIN!C105)</f>
        <v>3MTK</v>
      </c>
      <c r="D105" s="25" t="str">
        <f>IF(FIN!E105="","",FIN!E105)</f>
        <v>K591DMTK023</v>
      </c>
      <c r="E105" s="25">
        <f>IF(FIN!J105="","",FIN!J105)</f>
        <v>1</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SYAFIQ ZUHAIRI BIN MOHD RASDI</v>
      </c>
      <c r="C106" s="25" t="str">
        <f>IF(FIN!C106="","",FIN!C106)</f>
        <v>3MTK</v>
      </c>
      <c r="D106" s="25" t="str">
        <f>IF(FIN!E106="","",FIN!E106)</f>
        <v>K591DMTK024</v>
      </c>
      <c r="E106" s="25">
        <f>IF(FIN!J106="","",FIN!J106)</f>
        <v>1</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ADI AIMAN RAHIMI BIN JUNUS</v>
      </c>
      <c r="C107" s="25" t="str">
        <f>IF(FIN!C107="","",FIN!C107)</f>
        <v>3WTP</v>
      </c>
      <c r="D107" s="25" t="str">
        <f>IF(FIN!E107="","",FIN!E107)</f>
        <v>K591DWTP001</v>
      </c>
      <c r="E107" s="25">
        <f>IF(FIN!J107="","",FIN!J107)</f>
        <v>1</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AHMAD DANISH BIN AHMAD RAMLI</v>
      </c>
      <c r="C108" s="25" t="str">
        <f>IF(FIN!C108="","",FIN!C108)</f>
        <v>3WTP</v>
      </c>
      <c r="D108" s="25" t="str">
        <f>IF(FIN!E108="","",FIN!E108)</f>
        <v>K591DWTP002</v>
      </c>
      <c r="E108" s="25">
        <f>IF(FIN!J108="","",FIN!J108)</f>
        <v>1</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AIDIL AFZAL BIN ANUAR</v>
      </c>
      <c r="C109" s="25" t="str">
        <f>IF(FIN!C109="","",FIN!C109)</f>
        <v>3WTP</v>
      </c>
      <c r="D109" s="25" t="str">
        <f>IF(FIN!E109="","",FIN!E109)</f>
        <v>K591DWTP003</v>
      </c>
      <c r="E109" s="25">
        <f>IF(FIN!J109="","",FIN!J109)</f>
        <v>1</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ARIF IZZARUDIN BIN MOHAMMAD AZMAN</v>
      </c>
      <c r="C110" s="25" t="str">
        <f>IF(FIN!C110="","",FIN!C110)</f>
        <v>3WTP</v>
      </c>
      <c r="D110" s="25" t="str">
        <f>IF(FIN!E110="","",FIN!E110)</f>
        <v>K591DWTP004</v>
      </c>
      <c r="E110" s="25">
        <f>IF(FIN!J110="","",FIN!J110)</f>
        <v>1</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AZAIEMAN BIN AHMAT  SAHAIMI</v>
      </c>
      <c r="C111" s="25" t="str">
        <f>IF(FIN!C111="","",FIN!C111)</f>
        <v>3WTP</v>
      </c>
      <c r="D111" s="25" t="str">
        <f>IF(FIN!E111="","",FIN!E111)</f>
        <v>K591DWTP005</v>
      </c>
      <c r="E111" s="25">
        <f>IF(FIN!J111="","",FIN!J111)</f>
        <v>1</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FARAH NADIA ILLYANIE BINTI BEDUL RAHIM</v>
      </c>
      <c r="C112" s="25" t="str">
        <f>IF(FIN!C112="","",FIN!C112)</f>
        <v>3WTP</v>
      </c>
      <c r="D112" s="25" t="str">
        <f>IF(FIN!E112="","",FIN!E112)</f>
        <v>K591DWTP006</v>
      </c>
      <c r="E112" s="25">
        <f>IF(FIN!J112="","",FIN!J112)</f>
        <v>1</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FARAH NAJWA BINTI ZAWAWI</v>
      </c>
      <c r="C113" s="25" t="str">
        <f>IF(FIN!C113="","",FIN!C113)</f>
        <v>3WTP</v>
      </c>
      <c r="D113" s="25" t="str">
        <f>IF(FIN!E113="","",FIN!E113)</f>
        <v>K591DWTP007</v>
      </c>
      <c r="E113" s="25">
        <f>IF(FIN!J113="","",FIN!J113)</f>
        <v>1</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FAWAZUL AZIM BIN ANUAR</v>
      </c>
      <c r="C114" s="25" t="str">
        <f>IF(FIN!C114="","",FIN!C114)</f>
        <v>3WTP</v>
      </c>
      <c r="D114" s="25" t="str">
        <f>IF(FIN!E114="","",FIN!E114)</f>
        <v>K591DWTP008</v>
      </c>
      <c r="E114" s="25">
        <f>IF(FIN!J114="","",FIN!J114)</f>
        <v>1</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JULAINNA BINTI SABRI</v>
      </c>
      <c r="C115" s="25" t="str">
        <f>IF(FIN!C115="","",FIN!C115)</f>
        <v>3WTP</v>
      </c>
      <c r="D115" s="25" t="str">
        <f>IF(FIN!E115="","",FIN!E115)</f>
        <v>K591DWTP009</v>
      </c>
      <c r="E115" s="25">
        <f>IF(FIN!J115="","",FIN!J115)</f>
        <v>1</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MUHAMMAD AMIRUL DANISH BIN ROSLAND</v>
      </c>
      <c r="C116" s="25" t="str">
        <f>IF(FIN!C116="","",FIN!C116)</f>
        <v>3WTP</v>
      </c>
      <c r="D116" s="25" t="str">
        <f>IF(FIN!E116="","",FIN!E116)</f>
        <v>K591DWTP011</v>
      </c>
      <c r="E116" s="25">
        <f>IF(FIN!J116="","",FIN!J116)</f>
        <v>1</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MUHAMMAD HANIFF AIMAN BIN MOHD NASIR</v>
      </c>
      <c r="C117" s="25" t="str">
        <f>IF(FIN!C117="","",FIN!C117)</f>
        <v>3WTP</v>
      </c>
      <c r="D117" s="25" t="str">
        <f>IF(FIN!E117="","",FIN!E117)</f>
        <v>K591DWTP012</v>
      </c>
      <c r="E117" s="25">
        <f>IF(FIN!J117="","",FIN!J117)</f>
        <v>1</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MUHAMMAD SHAHRUL NIZAM BIN ABU BAKAR</v>
      </c>
      <c r="C118" s="25" t="str">
        <f>IF(FIN!C118="","",FIN!C118)</f>
        <v>3WTP</v>
      </c>
      <c r="D118" s="25" t="str">
        <f>IF(FIN!E118="","",FIN!E118)</f>
        <v>K591DWTP013</v>
      </c>
      <c r="E118" s="25">
        <f>IF(FIN!J118="","",FIN!J118)</f>
        <v>1</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MUHAMMAD SHARIF BIN ABDUL RAHIM</v>
      </c>
      <c r="C119" s="25" t="str">
        <f>IF(FIN!C119="","",FIN!C119)</f>
        <v>3WTP</v>
      </c>
      <c r="D119" s="25" t="str">
        <f>IF(FIN!E119="","",FIN!E119)</f>
        <v>K591DWTP014</v>
      </c>
      <c r="E119" s="25">
        <f>IF(FIN!J119="","",FIN!J119)</f>
        <v>1</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MUHAMMAD ZAL HAZANI SYAKIRIN BIN KAMARUDIN</v>
      </c>
      <c r="C120" s="25" t="str">
        <f>IF(FIN!C120="","",FIN!C120)</f>
        <v>3WTP</v>
      </c>
      <c r="D120" s="25" t="str">
        <f>IF(FIN!E120="","",FIN!E120)</f>
        <v>K591DWTP015</v>
      </c>
      <c r="E120" s="25">
        <f>IF(FIN!J120="","",FIN!J120)</f>
        <v>1</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NOR AMIESYA BINTI FARID</v>
      </c>
      <c r="C121" s="25" t="str">
        <f>IF(FIN!C121="","",FIN!C121)</f>
        <v>3WTP</v>
      </c>
      <c r="D121" s="25" t="str">
        <f>IF(FIN!E121="","",FIN!E121)</f>
        <v>K591DWTP016</v>
      </c>
      <c r="E121" s="25">
        <f>IF(FIN!J121="","",FIN!J121)</f>
        <v>1</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NUR ALIANNI BINTI MOHAMAD ALI</v>
      </c>
      <c r="C122" s="25" t="str">
        <f>IF(FIN!C122="","",FIN!C122)</f>
        <v>3WTP</v>
      </c>
      <c r="D122" s="25" t="str">
        <f>IF(FIN!E122="","",FIN!E122)</f>
        <v>K591DWTP017</v>
      </c>
      <c r="E122" s="25">
        <f>IF(FIN!J122="","",FIN!J122)</f>
        <v>1</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NUR FARHANIM NATASYHA BINTI NOR AZAD</v>
      </c>
      <c r="C123" s="25" t="str">
        <f>IF(FIN!C123="","",FIN!C123)</f>
        <v>3WTP</v>
      </c>
      <c r="D123" s="25" t="str">
        <f>IF(FIN!E123="","",FIN!E123)</f>
        <v>K591DWTP018</v>
      </c>
      <c r="E123" s="25">
        <f>IF(FIN!J123="","",FIN!J123)</f>
        <v>1</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NUR QAMARINA BINTI NORDIN</v>
      </c>
      <c r="C124" s="25" t="str">
        <f>IF(FIN!C124="","",FIN!C124)</f>
        <v>3WTP</v>
      </c>
      <c r="D124" s="25" t="str">
        <f>IF(FIN!E124="","",FIN!E124)</f>
        <v>K591DWTP019</v>
      </c>
      <c r="E124" s="25">
        <f>IF(FIN!J124="","",FIN!J124)</f>
        <v>1</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NURUL IZZAH BINTI BADERU KHISAM</v>
      </c>
      <c r="C125" s="25" t="str">
        <f>IF(FIN!C125="","",FIN!C125)</f>
        <v>3WTP</v>
      </c>
      <c r="D125" s="25" t="str">
        <f>IF(FIN!E125="","",FIN!E125)</f>
        <v>K591DWTP020</v>
      </c>
      <c r="E125" s="25">
        <f>IF(FIN!J125="","",FIN!J125)</f>
        <v>1</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SITI HAJAR BINTI IBRAHIM</v>
      </c>
      <c r="C126" s="25" t="str">
        <f>IF(FIN!C126="","",FIN!C126)</f>
        <v>3WTP</v>
      </c>
      <c r="D126" s="25" t="str">
        <f>IF(FIN!E126="","",FIN!E126)</f>
        <v>K591DWTP021</v>
      </c>
      <c r="E126" s="25">
        <f>IF(FIN!J126="","",FIN!J126)</f>
        <v>1</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KAMIL AZRUL HAFIZ B KAMIL AZMAN</v>
      </c>
      <c r="C127" s="25" t="str">
        <f>IF(FIN!C127="","",FIN!C127)</f>
        <v>3WTP</v>
      </c>
      <c r="D127" s="25" t="str">
        <f>IF(FIN!E127="","",FIN!E127)</f>
        <v>K611DWTP008</v>
      </c>
      <c r="E127" s="25">
        <f>IF(FIN!J127="","",FIN!J127)</f>
        <v>1</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87" t="str">
        <f>IF(NAMAKUR="","",NAMAKUR)</f>
        <v/>
      </c>
      <c r="D2" s="188"/>
      <c r="E2" s="188"/>
      <c r="F2" s="188"/>
      <c r="G2" s="18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90" t="str">
        <f>IF(OR(Main!I3="",Main!L3=""),"",CONCATENATE("S",SEM," / ",TAHUN))</f>
        <v/>
      </c>
      <c r="D4" s="212"/>
      <c r="E4" s="19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 RAHMAN AIMAN BIN SHAPRY</v>
      </c>
      <c r="C8" s="32" t="str">
        <f>IF(FIN!C8="","",FIN!C8)</f>
        <v>3ETE</v>
      </c>
      <c r="D8" s="32">
        <f>IF(FIN!D8="","",FIN!D8)</f>
        <v>990304085273</v>
      </c>
      <c r="E8" s="32" t="str">
        <f>IF(FIN!E8="","",FIN!E8)</f>
        <v>K591DETE001</v>
      </c>
      <c r="F8" s="32" t="str">
        <f>IF(FIN!F8="","",FIN!F8)</f>
        <v>ETE</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ABDULLAH ASYRAF BIN ABDUL RAHMAN</v>
      </c>
      <c r="C9" s="25" t="str">
        <f>IF(FIN!C9="","",FIN!C9)</f>
        <v>3ETE</v>
      </c>
      <c r="D9" s="25">
        <f>IF(FIN!D9="","",FIN!D9)</f>
        <v>991002065343</v>
      </c>
      <c r="E9" s="25" t="str">
        <f>IF(FIN!E9="","",FIN!E9)</f>
        <v>K591DETE002</v>
      </c>
      <c r="F9" s="25" t="str">
        <f>IF(FIN!F9="","",FIN!F9)</f>
        <v>ETE</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AHMAD NASRUL RAMADHAN BIN BADRUL HISAM</v>
      </c>
      <c r="C10" s="25" t="str">
        <f>IF(FIN!C10="","",FIN!C10)</f>
        <v>3ETE</v>
      </c>
      <c r="D10" s="25">
        <f>IF(FIN!D10="","",FIN!D10)</f>
        <v>990116066163</v>
      </c>
      <c r="E10" s="25" t="str">
        <f>IF(FIN!E10="","",FIN!E10)</f>
        <v>K591DETE003</v>
      </c>
      <c r="F10" s="25" t="str">
        <f>IF(FIN!F10="","",FIN!F10)</f>
        <v>ETE</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AHMAD SYAKIR BIN ISMAIL</v>
      </c>
      <c r="C11" s="25" t="str">
        <f>IF(FIN!C11="","",FIN!C11)</f>
        <v>3ETE</v>
      </c>
      <c r="D11" s="25">
        <f>IF(FIN!D11="","",FIN!D11)</f>
        <v>991007065393</v>
      </c>
      <c r="E11" s="25" t="str">
        <f>IF(FIN!E11="","",FIN!E11)</f>
        <v>K591DETE004</v>
      </c>
      <c r="F11" s="25" t="str">
        <f>IF(FIN!F11="","",FIN!F11)</f>
        <v>ETE</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FURQAN AMIN BIN HUSSAINI</v>
      </c>
      <c r="C12" s="25" t="str">
        <f>IF(FIN!C12="","",FIN!C12)</f>
        <v>3ETE</v>
      </c>
      <c r="D12" s="25">
        <f>IF(FIN!D12="","",FIN!D12)</f>
        <v>990929065117</v>
      </c>
      <c r="E12" s="25" t="str">
        <f>IF(FIN!E12="","",FIN!E12)</f>
        <v>K591DETE006</v>
      </c>
      <c r="F12" s="25" t="str">
        <f>IF(FIN!F12="","",FIN!F12)</f>
        <v>ETE</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HAZIM MUSTAQIM BIN SALLEHUDIN</v>
      </c>
      <c r="C13" s="25" t="str">
        <f>IF(FIN!C13="","",FIN!C13)</f>
        <v>3ETE</v>
      </c>
      <c r="D13" s="25">
        <f>IF(FIN!D13="","",FIN!D13)</f>
        <v>990429065831</v>
      </c>
      <c r="E13" s="25" t="str">
        <f>IF(FIN!E13="","",FIN!E13)</f>
        <v>K591DETE007</v>
      </c>
      <c r="F13" s="25" t="str">
        <f>IF(FIN!F13="","",FIN!F13)</f>
        <v>ETE</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ADIB BIN ZAINAL AHMAD</v>
      </c>
      <c r="C14" s="25" t="str">
        <f>IF(FIN!C14="","",FIN!C14)</f>
        <v>3ETE</v>
      </c>
      <c r="D14" s="25">
        <f>IF(FIN!D14="","",FIN!D14)</f>
        <v>991003065281</v>
      </c>
      <c r="E14" s="25" t="str">
        <f>IF(FIN!E14="","",FIN!E14)</f>
        <v>K591DETE008</v>
      </c>
      <c r="F14" s="25" t="str">
        <f>IF(FIN!F14="","",FIN!F14)</f>
        <v>ETE</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AFIQ ASYRAF BIN NAZRI</v>
      </c>
      <c r="C15" s="25" t="str">
        <f>IF(FIN!C15="","",FIN!C15)</f>
        <v>3ETE</v>
      </c>
      <c r="D15" s="25">
        <f>IF(FIN!D15="","",FIN!D15)</f>
        <v>990504066093</v>
      </c>
      <c r="E15" s="25" t="str">
        <f>IF(FIN!E15="","",FIN!E15)</f>
        <v>K591DETE009</v>
      </c>
      <c r="F15" s="25" t="str">
        <f>IF(FIN!F15="","",FIN!F15)</f>
        <v>ETE</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HAFIZ BIN MAD GARET</v>
      </c>
      <c r="C16" s="25" t="str">
        <f>IF(FIN!C16="","",FIN!C16)</f>
        <v>3ETE</v>
      </c>
      <c r="D16" s="25">
        <f>IF(FIN!D16="","",FIN!D16)</f>
        <v>990807066859</v>
      </c>
      <c r="E16" s="25" t="str">
        <f>IF(FIN!E16="","",FIN!E16)</f>
        <v>K591DETE010</v>
      </c>
      <c r="F16" s="25" t="str">
        <f>IF(FIN!F16="","",FIN!F16)</f>
        <v>ETE</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NAZRUL ARIF BIN JASNI</v>
      </c>
      <c r="C17" s="25" t="str">
        <f>IF(FIN!C17="","",FIN!C17)</f>
        <v>3ETE</v>
      </c>
      <c r="D17" s="25">
        <f>IF(FIN!D17="","",FIN!D17)</f>
        <v>991215065371</v>
      </c>
      <c r="E17" s="25" t="str">
        <f>IF(FIN!E17="","",FIN!E17)</f>
        <v>K591DETE011</v>
      </c>
      <c r="F17" s="25" t="str">
        <f>IF(FIN!F17="","",FIN!F17)</f>
        <v>ETE</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NAQIUDDIN SALIHIN BIN HAMLY AZHAR</v>
      </c>
      <c r="C18" s="25" t="str">
        <f>IF(FIN!C18="","",FIN!C18)</f>
        <v>3ETE</v>
      </c>
      <c r="D18" s="25">
        <f>IF(FIN!D18="","",FIN!D18)</f>
        <v>990306065719</v>
      </c>
      <c r="E18" s="25" t="str">
        <f>IF(FIN!E18="","",FIN!E18)</f>
        <v>K591DETE012</v>
      </c>
      <c r="F18" s="25" t="str">
        <f>IF(FIN!F18="","",FIN!F18)</f>
        <v>ETE</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NAZIRUL AKID BIN MOHD KAMARUL HAFIZI</v>
      </c>
      <c r="C19" s="25" t="str">
        <f>IF(FIN!C19="","",FIN!C19)</f>
        <v>3ETE</v>
      </c>
      <c r="D19" s="25">
        <f>IF(FIN!D19="","",FIN!D19)</f>
        <v>990609036747</v>
      </c>
      <c r="E19" s="25" t="str">
        <f>IF(FIN!E19="","",FIN!E19)</f>
        <v>K591DETE013</v>
      </c>
      <c r="F19" s="25" t="str">
        <f>IF(FIN!F19="","",FIN!F19)</f>
        <v>ETE</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NOOR ASHIKIN BINTI MUJIONO</v>
      </c>
      <c r="C20" s="25" t="str">
        <f>IF(FIN!C20="","",FIN!C20)</f>
        <v>3ETE</v>
      </c>
      <c r="D20" s="25">
        <f>IF(FIN!D20="","",FIN!D20)</f>
        <v>990207065166</v>
      </c>
      <c r="E20" s="25" t="str">
        <f>IF(FIN!E20="","",FIN!E20)</f>
        <v>K591DETE014</v>
      </c>
      <c r="F20" s="25" t="str">
        <f>IF(FIN!F20="","",FIN!F20)</f>
        <v>ETE</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NOR AZIATUL AZLIN BINTI AZHAR</v>
      </c>
      <c r="C21" s="25" t="str">
        <f>IF(FIN!C21="","",FIN!C21)</f>
        <v>3ETE</v>
      </c>
      <c r="D21" s="25">
        <f>IF(FIN!D21="","",FIN!D21)</f>
        <v>991023065254</v>
      </c>
      <c r="E21" s="25" t="str">
        <f>IF(FIN!E21="","",FIN!E21)</f>
        <v>K591DETE015</v>
      </c>
      <c r="F21" s="25" t="str">
        <f>IF(FIN!F21="","",FIN!F21)</f>
        <v>ETE</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NUR ALLYA SYAIDA BINTI MOHD ZULKEFLI</v>
      </c>
      <c r="C22" s="25" t="str">
        <f>IF(FIN!C22="","",FIN!C22)</f>
        <v>3ETE</v>
      </c>
      <c r="D22" s="25">
        <f>IF(FIN!D22="","",FIN!D22)</f>
        <v>990618036298</v>
      </c>
      <c r="E22" s="25" t="str">
        <f>IF(FIN!E22="","",FIN!E22)</f>
        <v>K591DETE017</v>
      </c>
      <c r="F22" s="25" t="str">
        <f>IF(FIN!F22="","",FIN!F22)</f>
        <v>ETE</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MAISYARAH BINTI ISMAIL</v>
      </c>
      <c r="C23" s="25" t="str">
        <f>IF(FIN!C23="","",FIN!C23)</f>
        <v>3ETE</v>
      </c>
      <c r="D23" s="25">
        <f>IF(FIN!D23="","",FIN!D23)</f>
        <v>990121065122</v>
      </c>
      <c r="E23" s="25" t="str">
        <f>IF(FIN!E23="","",FIN!E23)</f>
        <v>K591DETE019</v>
      </c>
      <c r="F23" s="25" t="str">
        <f>IF(FIN!F23="","",FIN!F23)</f>
        <v>ETE</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NURHIDAYAH BINTI MOHD FAUZI</v>
      </c>
      <c r="C24" s="25" t="str">
        <f>IF(FIN!C24="","",FIN!C24)</f>
        <v>3ETE</v>
      </c>
      <c r="D24" s="25">
        <f>IF(FIN!D24="","",FIN!D24)</f>
        <v>990325145810</v>
      </c>
      <c r="E24" s="25" t="str">
        <f>IF(FIN!E24="","",FIN!E24)</f>
        <v>K591DETE021</v>
      </c>
      <c r="F24" s="25" t="str">
        <f>IF(FIN!F24="","",FIN!F24)</f>
        <v>ETE</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SHAHZERIN IZZANI BIN ROSLI</v>
      </c>
      <c r="C25" s="25" t="str">
        <f>IF(FIN!C25="","",FIN!C25)</f>
        <v>3ETE</v>
      </c>
      <c r="D25" s="25">
        <f>IF(FIN!D25="","",FIN!D25)</f>
        <v>990605045507</v>
      </c>
      <c r="E25" s="25" t="str">
        <f>IF(FIN!E25="","",FIN!E25)</f>
        <v>K591DETE022</v>
      </c>
      <c r="F25" s="25" t="str">
        <f>IF(FIN!F25="","",FIN!F25)</f>
        <v>ETE</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TUAN NUR AISYAH BINTI TUAN MOHAMAD ZAIDI</v>
      </c>
      <c r="C26" s="25" t="str">
        <f>IF(FIN!C26="","",FIN!C26)</f>
        <v>3ETE</v>
      </c>
      <c r="D26" s="25">
        <f>IF(FIN!D26="","",FIN!D26)</f>
        <v>990720145458</v>
      </c>
      <c r="E26" s="25" t="str">
        <f>IF(FIN!E26="","",FIN!E26)</f>
        <v>K591DETE023</v>
      </c>
      <c r="F26" s="25" t="str">
        <f>IF(FIN!F26="","",FIN!F26)</f>
        <v>ETE</v>
      </c>
      <c r="G26" s="25">
        <f>IF(FIN!J26="","",FIN!J26)</f>
        <v>1</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WAN MUHAMMAD HANAFIE BIN WAN NOR AZMAN</v>
      </c>
      <c r="C27" s="25" t="str">
        <f>IF(FIN!C27="","",FIN!C27)</f>
        <v>3ETE</v>
      </c>
      <c r="D27" s="25">
        <f>IF(FIN!D27="","",FIN!D27)</f>
        <v>991003065337</v>
      </c>
      <c r="E27" s="25" t="str">
        <f>IF(FIN!E27="","",FIN!E27)</f>
        <v>K591DETE024</v>
      </c>
      <c r="F27" s="25" t="str">
        <f>IF(FIN!F27="","",FIN!F27)</f>
        <v>ETE</v>
      </c>
      <c r="G27" s="25">
        <f>IF(FIN!J27="","",FIN!J27)</f>
        <v>1</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WAN MUHAMMAD IZHAM BIN WAN HASNAN</v>
      </c>
      <c r="C28" s="25" t="str">
        <f>IF(FIN!C28="","",FIN!C28)</f>
        <v>3ETE</v>
      </c>
      <c r="D28" s="25">
        <f>IF(FIN!D28="","",FIN!D28)</f>
        <v>990425065797</v>
      </c>
      <c r="E28" s="25" t="str">
        <f>IF(FIN!E28="","",FIN!E28)</f>
        <v>K591DETE025</v>
      </c>
      <c r="F28" s="25" t="str">
        <f>IF(FIN!F28="","",FIN!F28)</f>
        <v>ETE</v>
      </c>
      <c r="G28" s="25">
        <f>IF(FIN!J28="","",FIN!J28)</f>
        <v>1</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ADAM SAFAWI BIN AMIRULDIN</v>
      </c>
      <c r="C29" s="25" t="str">
        <f>IF(FIN!C29="","",FIN!C29)</f>
        <v>3ETN</v>
      </c>
      <c r="D29" s="25">
        <f>IF(FIN!D29="","",FIN!D29)</f>
        <v>991222065177</v>
      </c>
      <c r="E29" s="25" t="str">
        <f>IF(FIN!E29="","",FIN!E29)</f>
        <v>K591DETN001</v>
      </c>
      <c r="F29" s="25" t="str">
        <f>IF(FIN!F29="","",FIN!F29)</f>
        <v>ETN</v>
      </c>
      <c r="G29" s="25">
        <f>IF(FIN!J29="","",FIN!J29)</f>
        <v>1</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IZZIANA NAZIRA BINTI SHAMSURI</v>
      </c>
      <c r="C30" s="25" t="str">
        <f>IF(FIN!C30="","",FIN!C30)</f>
        <v>3ETN</v>
      </c>
      <c r="D30" s="25">
        <f>IF(FIN!D30="","",FIN!D30)</f>
        <v>990707065832</v>
      </c>
      <c r="E30" s="25" t="str">
        <f>IF(FIN!E30="","",FIN!E30)</f>
        <v>K591DETN002</v>
      </c>
      <c r="F30" s="25" t="str">
        <f>IF(FIN!F30="","",FIN!F30)</f>
        <v>ETN</v>
      </c>
      <c r="G30" s="25">
        <f>IF(FIN!J30="","",FIN!J30)</f>
        <v>1</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MOHAMAD AMIRUL ANWAR BIN MOHD SALEHIN</v>
      </c>
      <c r="C31" s="25" t="str">
        <f>IF(FIN!C31="","",FIN!C31)</f>
        <v>3ETN</v>
      </c>
      <c r="D31" s="25">
        <f>IF(FIN!D31="","",FIN!D31)</f>
        <v>990731065111</v>
      </c>
      <c r="E31" s="25" t="str">
        <f>IF(FIN!E31="","",FIN!E31)</f>
        <v>K591DETN003</v>
      </c>
      <c r="F31" s="25" t="str">
        <f>IF(FIN!F31="","",FIN!F31)</f>
        <v>ETN</v>
      </c>
      <c r="G31" s="25">
        <f>IF(FIN!J31="","",FIN!J31)</f>
        <v>1</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xml:space="preserve">MOHAMAD FAIZ BIN ZUN </v>
      </c>
      <c r="C32" s="25" t="str">
        <f>IF(FIN!C32="","",FIN!C32)</f>
        <v>3ETN</v>
      </c>
      <c r="D32" s="25">
        <f>IF(FIN!D32="","",FIN!D32)</f>
        <v>991001065093</v>
      </c>
      <c r="E32" s="25" t="str">
        <f>IF(FIN!E32="","",FIN!E32)</f>
        <v>K591DETN005</v>
      </c>
      <c r="F32" s="25" t="str">
        <f>IF(FIN!F32="","",FIN!F32)</f>
        <v>ETN</v>
      </c>
      <c r="G32" s="25">
        <f>IF(FIN!J32="","",FIN!J32)</f>
        <v>1</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MOHAMAD IQBAL HAKIM BIN OTHMAN</v>
      </c>
      <c r="C33" s="25" t="str">
        <f>IF(FIN!C33="","",FIN!C33)</f>
        <v>3ETN</v>
      </c>
      <c r="D33" s="25">
        <f>IF(FIN!D33="","",FIN!D33)</f>
        <v>990515065619</v>
      </c>
      <c r="E33" s="25" t="str">
        <f>IF(FIN!E33="","",FIN!E33)</f>
        <v>K591DETN006</v>
      </c>
      <c r="F33" s="25" t="str">
        <f>IF(FIN!F33="","",FIN!F33)</f>
        <v>ETN</v>
      </c>
      <c r="G33" s="25">
        <f>IF(FIN!J33="","",FIN!J33)</f>
        <v>1</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MUHAMMAD AMIRZUL BIN AMRAN</v>
      </c>
      <c r="C34" s="25" t="str">
        <f>IF(FIN!C34="","",FIN!C34)</f>
        <v>3ETN</v>
      </c>
      <c r="D34" s="25">
        <f>IF(FIN!D34="","",FIN!D34)</f>
        <v>991203065665</v>
      </c>
      <c r="E34" s="25" t="str">
        <f>IF(FIN!E34="","",FIN!E34)</f>
        <v>K591DETN007</v>
      </c>
      <c r="F34" s="25" t="str">
        <f>IF(FIN!F34="","",FIN!F34)</f>
        <v>ETN</v>
      </c>
      <c r="G34" s="25">
        <f>IF(FIN!J34="","",FIN!J34)</f>
        <v>1</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MUHAMMAD ASYRAF BIN ABDUL RAHMAN</v>
      </c>
      <c r="C35" s="25" t="str">
        <f>IF(FIN!C35="","",FIN!C35)</f>
        <v>3ETN</v>
      </c>
      <c r="D35" s="25">
        <f>IF(FIN!D35="","",FIN!D35)</f>
        <v>990330065655</v>
      </c>
      <c r="E35" s="25" t="str">
        <f>IF(FIN!E35="","",FIN!E35)</f>
        <v>K591DETN008</v>
      </c>
      <c r="F35" s="25" t="str">
        <f>IF(FIN!F35="","",FIN!F35)</f>
        <v>ETN</v>
      </c>
      <c r="G35" s="25">
        <f>IF(FIN!J35="","",FIN!J35)</f>
        <v>1</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MUHAMMAD FAIDHI AIMAN BIN MOHAMAD KAHAR</v>
      </c>
      <c r="C36" s="25" t="str">
        <f>IF(FIN!C36="","",FIN!C36)</f>
        <v>3ETN</v>
      </c>
      <c r="D36" s="25">
        <f>IF(FIN!D36="","",FIN!D36)</f>
        <v>991019065243</v>
      </c>
      <c r="E36" s="25" t="str">
        <f>IF(FIN!E36="","",FIN!E36)</f>
        <v>K591DETN009</v>
      </c>
      <c r="F36" s="25" t="str">
        <f>IF(FIN!F36="","",FIN!F36)</f>
        <v>ETN</v>
      </c>
      <c r="G36" s="25">
        <f>IF(FIN!J36="","",FIN!J36)</f>
        <v>1</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MUHAMMAD FAISAL FAIZ BIN RAFI</v>
      </c>
      <c r="C37" s="25" t="str">
        <f>IF(FIN!C37="","",FIN!C37)</f>
        <v>3ETN</v>
      </c>
      <c r="D37" s="25">
        <f>IF(FIN!D37="","",FIN!D37)</f>
        <v>990327086631</v>
      </c>
      <c r="E37" s="25" t="str">
        <f>IF(FIN!E37="","",FIN!E37)</f>
        <v>K591DETN010</v>
      </c>
      <c r="F37" s="25" t="str">
        <f>IF(FIN!F37="","",FIN!F37)</f>
        <v>ETN</v>
      </c>
      <c r="G37" s="25">
        <f>IF(FIN!J37="","",FIN!J37)</f>
        <v>1</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MUHAMMAD IZZAT FAHMI BIN AZIZ</v>
      </c>
      <c r="C38" s="25" t="str">
        <f>IF(FIN!C38="","",FIN!C38)</f>
        <v>3ETN</v>
      </c>
      <c r="D38" s="25">
        <f>IF(FIN!D38="","",FIN!D38)</f>
        <v>990806066443</v>
      </c>
      <c r="E38" s="25" t="str">
        <f>IF(FIN!E38="","",FIN!E38)</f>
        <v>K591DETN011</v>
      </c>
      <c r="F38" s="25" t="str">
        <f>IF(FIN!F38="","",FIN!F38)</f>
        <v>ETN</v>
      </c>
      <c r="G38" s="25">
        <f>IF(FIN!J38="","",FIN!J38)</f>
        <v>1</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MUHAMMAD SHAMIM BIN SHAMSUDDIN</v>
      </c>
      <c r="C39" s="25" t="str">
        <f>IF(FIN!C39="","",FIN!C39)</f>
        <v>3ETN</v>
      </c>
      <c r="D39" s="25">
        <f>IF(FIN!D39="","",FIN!D39)</f>
        <v>990716065105</v>
      </c>
      <c r="E39" s="25" t="str">
        <f>IF(FIN!E39="","",FIN!E39)</f>
        <v>K591DETN012</v>
      </c>
      <c r="F39" s="25" t="str">
        <f>IF(FIN!F39="","",FIN!F39)</f>
        <v>ETN</v>
      </c>
      <c r="G39" s="25">
        <f>IF(FIN!J39="","",FIN!J39)</f>
        <v>1</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NABILA AYUNI BINTI ZAINAL ABIDIN</v>
      </c>
      <c r="C40" s="25" t="str">
        <f>IF(FIN!C40="","",FIN!C40)</f>
        <v>3ETN</v>
      </c>
      <c r="D40" s="25">
        <f>IF(FIN!D40="","",FIN!D40)</f>
        <v>991126065214</v>
      </c>
      <c r="E40" s="25" t="str">
        <f>IF(FIN!E40="","",FIN!E40)</f>
        <v>K591DETN013</v>
      </c>
      <c r="F40" s="25" t="str">
        <f>IF(FIN!F40="","",FIN!F40)</f>
        <v>ETN</v>
      </c>
      <c r="G40" s="25">
        <f>IF(FIN!J40="","",FIN!J40)</f>
        <v>1</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NUR AINI BINTI ROSLI</v>
      </c>
      <c r="C41" s="25" t="str">
        <f>IF(FIN!C41="","",FIN!C41)</f>
        <v>3ETN</v>
      </c>
      <c r="D41" s="25">
        <f>IF(FIN!D41="","",FIN!D41)</f>
        <v>990805066468</v>
      </c>
      <c r="E41" s="25" t="str">
        <f>IF(FIN!E41="","",FIN!E41)</f>
        <v>K591DETN014</v>
      </c>
      <c r="F41" s="25" t="str">
        <f>IF(FIN!F41="","",FIN!F41)</f>
        <v>ETN</v>
      </c>
      <c r="G41" s="25">
        <f>IF(FIN!J41="","",FIN!J41)</f>
        <v>1</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SITI NURZULAIKHA BINTI MOHAMMAD RAPI</v>
      </c>
      <c r="C42" s="25" t="str">
        <f>IF(FIN!C42="","",FIN!C42)</f>
        <v>3ETN</v>
      </c>
      <c r="D42" s="25">
        <f>IF(FIN!D42="","",FIN!D42)</f>
        <v>991226015468</v>
      </c>
      <c r="E42" s="25" t="str">
        <f>IF(FIN!E42="","",FIN!E42)</f>
        <v>K591DETN015</v>
      </c>
      <c r="F42" s="25" t="str">
        <f>IF(FIN!F42="","",FIN!F42)</f>
        <v>ETN</v>
      </c>
      <c r="G42" s="25">
        <f>IF(FIN!J42="","",FIN!J42)</f>
        <v>1</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ASYRAFF IKHWAN BIN RASHIDI</v>
      </c>
      <c r="C43" s="25" t="str">
        <f>IF(FIN!C43="","",FIN!C43)</f>
        <v>3MPI</v>
      </c>
      <c r="D43" s="25">
        <f>IF(FIN!D43="","",FIN!D43)</f>
        <v>990120065139</v>
      </c>
      <c r="E43" s="25" t="str">
        <f>IF(FIN!E43="","",FIN!E43)</f>
        <v>K591DMPI002</v>
      </c>
      <c r="F43" s="25" t="str">
        <f>IF(FIN!F43="","",FIN!F43)</f>
        <v>MPI</v>
      </c>
      <c r="G43" s="25">
        <f>IF(FIN!J43="","",FIN!J43)</f>
        <v>1</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IKMAL HAZIM BIN ZAHARUDIN</v>
      </c>
      <c r="C44" s="25" t="str">
        <f>IF(FIN!C44="","",FIN!C44)</f>
        <v>3MPI</v>
      </c>
      <c r="D44" s="25">
        <f>IF(FIN!D44="","",FIN!D44)</f>
        <v>990817066705</v>
      </c>
      <c r="E44" s="25" t="str">
        <f>IF(FIN!E44="","",FIN!E44)</f>
        <v>K591DMPI003</v>
      </c>
      <c r="F44" s="25" t="str">
        <f>IF(FIN!F44="","",FIN!F44)</f>
        <v>MPI</v>
      </c>
      <c r="G44" s="25">
        <f>IF(FIN!J44="","",FIN!J44)</f>
        <v>1</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MUHAMAD ADIB DANIAL BIN ABDUL RAZAK</v>
      </c>
      <c r="C45" s="25" t="str">
        <f>IF(FIN!C45="","",FIN!C45)</f>
        <v>3MPI</v>
      </c>
      <c r="D45" s="25">
        <f>IF(FIN!D45="","",FIN!D45)</f>
        <v>990603145467</v>
      </c>
      <c r="E45" s="25" t="str">
        <f>IF(FIN!E45="","",FIN!E45)</f>
        <v>K591DMPI007</v>
      </c>
      <c r="F45" s="25" t="str">
        <f>IF(FIN!F45="","",FIN!F45)</f>
        <v>MPI</v>
      </c>
      <c r="G45" s="25">
        <f>IF(FIN!J45="","",FIN!J45)</f>
        <v>1</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MUHAMAD SYAMSUL SYAZWAN BIN IBRAHIM</v>
      </c>
      <c r="C46" s="25" t="str">
        <f>IF(FIN!C46="","",FIN!C46)</f>
        <v>3MPI</v>
      </c>
      <c r="D46" s="25">
        <f>IF(FIN!D46="","",FIN!D46)</f>
        <v>990903066605</v>
      </c>
      <c r="E46" s="25" t="str">
        <f>IF(FIN!E46="","",FIN!E46)</f>
        <v>K591DMPI009</v>
      </c>
      <c r="F46" s="25" t="str">
        <f>IF(FIN!F46="","",FIN!F46)</f>
        <v>MPI</v>
      </c>
      <c r="G46" s="25">
        <f>IF(FIN!J46="","",FIN!J46)</f>
        <v>1</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MUHAMMAD AFIZUL HAKIMI   BIN SHARIN</v>
      </c>
      <c r="C47" s="25" t="str">
        <f>IF(FIN!C47="","",FIN!C47)</f>
        <v>3MPI</v>
      </c>
      <c r="D47" s="25">
        <f>IF(FIN!D47="","",FIN!D47)</f>
        <v>990623065667</v>
      </c>
      <c r="E47" s="25" t="str">
        <f>IF(FIN!E47="","",FIN!E47)</f>
        <v>K591DMPI010</v>
      </c>
      <c r="F47" s="25" t="str">
        <f>IF(FIN!F47="","",FIN!F47)</f>
        <v>MPI</v>
      </c>
      <c r="G47" s="25">
        <f>IF(FIN!J47="","",FIN!J47)</f>
        <v>1</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MUHAMMAD AIZZAT SHYZRIEL BIN PIRUS</v>
      </c>
      <c r="C48" s="25" t="str">
        <f>IF(FIN!C48="","",FIN!C48)</f>
        <v>3MPI</v>
      </c>
      <c r="D48" s="25">
        <f>IF(FIN!D48="","",FIN!D48)</f>
        <v>990152035311</v>
      </c>
      <c r="E48" s="25" t="str">
        <f>IF(FIN!E48="","",FIN!E48)</f>
        <v>K591DMPI013</v>
      </c>
      <c r="F48" s="25" t="str">
        <f>IF(FIN!F48="","",FIN!F48)</f>
        <v>MPI</v>
      </c>
      <c r="G48" s="25">
        <f>IF(FIN!J48="","",FIN!J48)</f>
        <v>1</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MUHAMMAD AZRI AMIR BIN SHARIFUDIN</v>
      </c>
      <c r="C49" s="25" t="str">
        <f>IF(FIN!C49="","",FIN!C49)</f>
        <v>3MPI</v>
      </c>
      <c r="D49" s="25">
        <f>IF(FIN!D49="","",FIN!D49)</f>
        <v>990131065169</v>
      </c>
      <c r="E49" s="25" t="str">
        <f>IF(FIN!E49="","",FIN!E49)</f>
        <v>K591DMPI014</v>
      </c>
      <c r="F49" s="25" t="str">
        <f>IF(FIN!F49="","",FIN!F49)</f>
        <v>MPI</v>
      </c>
      <c r="G49" s="25">
        <f>IF(FIN!J49="","",FIN!J49)</f>
        <v>1</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MUHAMMAD MUIZZUDDIN BIN MOHD ZAKARIA</v>
      </c>
      <c r="C50" s="25" t="str">
        <f>IF(FIN!C50="","",FIN!C50)</f>
        <v>3MPI</v>
      </c>
      <c r="D50" s="25">
        <f>IF(FIN!D50="","",FIN!D50)</f>
        <v>991114065233</v>
      </c>
      <c r="E50" s="25" t="str">
        <f>IF(FIN!E50="","",FIN!E50)</f>
        <v>K591DMPI015</v>
      </c>
      <c r="F50" s="25" t="str">
        <f>IF(FIN!F50="","",FIN!F50)</f>
        <v>MPI</v>
      </c>
      <c r="G50" s="25">
        <f>IF(FIN!J50="","",FIN!J50)</f>
        <v>1</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MUHAMMAD NASRUN HAKIM BIN JULAINI</v>
      </c>
      <c r="C51" s="25" t="str">
        <f>IF(FIN!C51="","",FIN!C51)</f>
        <v>3MPI</v>
      </c>
      <c r="D51" s="25">
        <f>IF(FIN!D51="","",FIN!D51)</f>
        <v>991021146771</v>
      </c>
      <c r="E51" s="25" t="str">
        <f>IF(FIN!E51="","",FIN!E51)</f>
        <v>K591DMPI016</v>
      </c>
      <c r="F51" s="25" t="str">
        <f>IF(FIN!F51="","",FIN!F51)</f>
        <v>MPI</v>
      </c>
      <c r="G51" s="25">
        <f>IF(FIN!J51="","",FIN!J51)</f>
        <v>1</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MUHAMMAD RUSTAM IKMAL BIN ADUAT</v>
      </c>
      <c r="C52" s="25" t="str">
        <f>IF(FIN!C52="","",FIN!C52)</f>
        <v>3MPI</v>
      </c>
      <c r="D52" s="25">
        <f>IF(FIN!D52="","",FIN!D52)</f>
        <v>991013065613</v>
      </c>
      <c r="E52" s="25" t="str">
        <f>IF(FIN!E52="","",FIN!E52)</f>
        <v>K591DMPI017</v>
      </c>
      <c r="F52" s="25" t="str">
        <f>IF(FIN!F52="","",FIN!F52)</f>
        <v>MPI</v>
      </c>
      <c r="G52" s="25">
        <f>IF(FIN!J52="","",FIN!J52)</f>
        <v>1</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MUHAMMAD SHAHRUL AMIRUL BIN HISHAM</v>
      </c>
      <c r="C53" s="25" t="str">
        <f>IF(FIN!C53="","",FIN!C53)</f>
        <v>3MPI</v>
      </c>
      <c r="D53" s="25">
        <f>IF(FIN!D53="","",FIN!D53)</f>
        <v>990128106329</v>
      </c>
      <c r="E53" s="25" t="str">
        <f>IF(FIN!E53="","",FIN!E53)</f>
        <v>K591DMPI018</v>
      </c>
      <c r="F53" s="25" t="str">
        <f>IF(FIN!F53="","",FIN!F53)</f>
        <v>MPI</v>
      </c>
      <c r="G53" s="25">
        <f>IF(FIN!J53="","",FIN!J53)</f>
        <v>1</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NAIM KASHFI BIN MOHAMAD ZABIDI</v>
      </c>
      <c r="C54" s="25" t="str">
        <f>IF(FIN!C54="","",FIN!C54)</f>
        <v>3MPI</v>
      </c>
      <c r="D54" s="25">
        <f>IF(FIN!D54="","",FIN!D54)</f>
        <v>990806066451</v>
      </c>
      <c r="E54" s="25" t="str">
        <f>IF(FIN!E54="","",FIN!E54)</f>
        <v>K591DMPI019</v>
      </c>
      <c r="F54" s="25" t="str">
        <f>IF(FIN!F54="","",FIN!F54)</f>
        <v>MPI</v>
      </c>
      <c r="G54" s="25">
        <f>IF(FIN!J54="","",FIN!J54)</f>
        <v>1</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SITI NURAZIMAH BINTI SAPALI</v>
      </c>
      <c r="C55" s="25" t="str">
        <f>IF(FIN!C55="","",FIN!C55)</f>
        <v>3MPI</v>
      </c>
      <c r="D55" s="25">
        <f>IF(FIN!D55="","",FIN!D55)</f>
        <v>990804066482</v>
      </c>
      <c r="E55" s="25" t="str">
        <f>IF(FIN!E55="","",FIN!E55)</f>
        <v>K591DMPI020</v>
      </c>
      <c r="F55" s="25" t="str">
        <f>IF(FIN!F55="","",FIN!F55)</f>
        <v>MPI</v>
      </c>
      <c r="G55" s="25">
        <f>IF(FIN!J55="","",FIN!J55)</f>
        <v>1</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MOHAMAD SAMSUL ARIF BIN IDRUSSAIDI AKMAR</v>
      </c>
      <c r="C56" s="25" t="str">
        <f>IF(FIN!C56="","",FIN!C56)</f>
        <v>3MPP</v>
      </c>
      <c r="D56" s="25">
        <f>IF(FIN!D56="","",FIN!D56)</f>
        <v>990723066499</v>
      </c>
      <c r="E56" s="25" t="str">
        <f>IF(FIN!E56="","",FIN!E56)</f>
        <v>K591DMPP003</v>
      </c>
      <c r="F56" s="25" t="str">
        <f>IF(FIN!F56="","",FIN!F56)</f>
        <v>MPP</v>
      </c>
      <c r="G56" s="25">
        <f>IF(FIN!J56="","",FIN!J56)</f>
        <v>1</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MUHAMMAD ALIFF NAZRIEN BIN HAMERI</v>
      </c>
      <c r="C57" s="25" t="str">
        <f>IF(FIN!C57="","",FIN!C57)</f>
        <v>3MPP</v>
      </c>
      <c r="D57" s="25">
        <f>IF(FIN!D57="","",FIN!D57)</f>
        <v>990418065481</v>
      </c>
      <c r="E57" s="25" t="str">
        <f>IF(FIN!E57="","",FIN!E57)</f>
        <v>K591DMPP004</v>
      </c>
      <c r="F57" s="25" t="str">
        <f>IF(FIN!F57="","",FIN!F57)</f>
        <v>MPP</v>
      </c>
      <c r="G57" s="25">
        <f>IF(FIN!J57="","",FIN!J57)</f>
        <v>1</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MUHAMMAD AMIR AMIRUN BIN ZAMRI</v>
      </c>
      <c r="C58" s="25" t="str">
        <f>IF(FIN!C58="","",FIN!C58)</f>
        <v>3MPP</v>
      </c>
      <c r="D58" s="25">
        <f>IF(FIN!D58="","",FIN!D58)</f>
        <v>991119146729</v>
      </c>
      <c r="E58" s="25" t="str">
        <f>IF(FIN!E58="","",FIN!E58)</f>
        <v>K591DMPP005</v>
      </c>
      <c r="F58" s="25" t="str">
        <f>IF(FIN!F58="","",FIN!F58)</f>
        <v>MPP</v>
      </c>
      <c r="G58" s="25">
        <f>IF(FIN!J58="","",FIN!J58)</f>
        <v>1</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MUHAMMAD AMIRUL SYAHID BIN ADNA</v>
      </c>
      <c r="C59" s="25" t="str">
        <f>IF(FIN!C59="","",FIN!C59)</f>
        <v>3MPP</v>
      </c>
      <c r="D59" s="25">
        <f>IF(FIN!D59="","",FIN!D59)</f>
        <v>990430105239</v>
      </c>
      <c r="E59" s="25" t="str">
        <f>IF(FIN!E59="","",FIN!E59)</f>
        <v>K591DMPP006</v>
      </c>
      <c r="F59" s="25" t="str">
        <f>IF(FIN!F59="","",FIN!F59)</f>
        <v>MPP</v>
      </c>
      <c r="G59" s="25">
        <f>IF(FIN!J59="","",FIN!J59)</f>
        <v>1</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MUHAMMAD ASHRAF BIN MOHD NOOR</v>
      </c>
      <c r="C60" s="25" t="str">
        <f>IF(FIN!C60="","",FIN!C60)</f>
        <v>3MPP</v>
      </c>
      <c r="D60" s="25">
        <f>IF(FIN!D60="","",FIN!D60)</f>
        <v>990404065915</v>
      </c>
      <c r="E60" s="25" t="str">
        <f>IF(FIN!E60="","",FIN!E60)</f>
        <v>K591DMPP007</v>
      </c>
      <c r="F60" s="25" t="str">
        <f>IF(FIN!F60="","",FIN!F60)</f>
        <v>MPP</v>
      </c>
      <c r="G60" s="25">
        <f>IF(FIN!J60="","",FIN!J60)</f>
        <v>1</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MUHAMMAD AZMI SYARIFUDDIN BIN NAZAHAR</v>
      </c>
      <c r="C61" s="25" t="str">
        <f>IF(FIN!C61="","",FIN!C61)</f>
        <v>3MPP</v>
      </c>
      <c r="D61" s="25">
        <f>IF(FIN!D61="","",FIN!D61)</f>
        <v>990118065973</v>
      </c>
      <c r="E61" s="25" t="str">
        <f>IF(FIN!E61="","",FIN!E61)</f>
        <v>K591DMPP008</v>
      </c>
      <c r="F61" s="25" t="str">
        <f>IF(FIN!F61="","",FIN!F61)</f>
        <v>MPP</v>
      </c>
      <c r="G61" s="25">
        <f>IF(FIN!J61="","",FIN!J61)</f>
        <v>1</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MUHAMMAD HAIRIE BIN AMRAN</v>
      </c>
      <c r="C62" s="25" t="str">
        <f>IF(FIN!C62="","",FIN!C62)</f>
        <v>3MPP</v>
      </c>
      <c r="D62" s="25">
        <f>IF(FIN!D62="","",FIN!D62)</f>
        <v>990324065763</v>
      </c>
      <c r="E62" s="25" t="str">
        <f>IF(FIN!E62="","",FIN!E62)</f>
        <v>K591DMPP010</v>
      </c>
      <c r="F62" s="25" t="str">
        <f>IF(FIN!F62="","",FIN!F62)</f>
        <v>MPP</v>
      </c>
      <c r="G62" s="25">
        <f>IF(FIN!J62="","",FIN!J62)</f>
        <v>1</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MUHAMMAD NAZMI BIN NAZRI</v>
      </c>
      <c r="C63" s="25" t="str">
        <f>IF(FIN!C63="","",FIN!C63)</f>
        <v>3MPP</v>
      </c>
      <c r="D63" s="25">
        <f>IF(FIN!D63="","",FIN!D63)</f>
        <v>990927065447</v>
      </c>
      <c r="E63" s="25" t="str">
        <f>IF(FIN!E63="","",FIN!E63)</f>
        <v>K591DMPP011</v>
      </c>
      <c r="F63" s="25" t="str">
        <f>IF(FIN!F63="","",FIN!F63)</f>
        <v>MPP</v>
      </c>
      <c r="G63" s="25">
        <f>IF(FIN!J63="","",FIN!J63)</f>
        <v>1</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NUR NISA LIYANA BINTI IMRAM</v>
      </c>
      <c r="C64" s="25" t="str">
        <f>IF(FIN!C64="","",FIN!C64)</f>
        <v>3MPP</v>
      </c>
      <c r="D64" s="25">
        <f>IF(FIN!D64="","",FIN!D64)</f>
        <v>990607065640</v>
      </c>
      <c r="E64" s="25" t="str">
        <f>IF(FIN!E64="","",FIN!E64)</f>
        <v>K591DMPP013</v>
      </c>
      <c r="F64" s="25" t="str">
        <f>IF(FIN!F64="","",FIN!F64)</f>
        <v>MPP</v>
      </c>
      <c r="G64" s="25">
        <f>IF(FIN!J64="","",FIN!J64)</f>
        <v>1</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TENGKU MOHD ISKANDAR BIN TG SAARI</v>
      </c>
      <c r="C65" s="25" t="str">
        <f>IF(FIN!C65="","",FIN!C65)</f>
        <v>3MPP</v>
      </c>
      <c r="D65" s="25">
        <f>IF(FIN!D65="","",FIN!D65)</f>
        <v>990904066199</v>
      </c>
      <c r="E65" s="25" t="str">
        <f>IF(FIN!E65="","",FIN!E65)</f>
        <v>K591DMPP015</v>
      </c>
      <c r="F65" s="25" t="str">
        <f>IF(FIN!F65="","",FIN!F65)</f>
        <v>MPP</v>
      </c>
      <c r="G65" s="25">
        <f>IF(FIN!J65="","",FIN!J65)</f>
        <v>1</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WAN MUHAMMAD ALIF BIN WAN RAZANI</v>
      </c>
      <c r="C66" s="25" t="str">
        <f>IF(FIN!C66="","",FIN!C66)</f>
        <v>3MPP</v>
      </c>
      <c r="D66" s="25">
        <f>IF(FIN!D66="","",FIN!D66)</f>
        <v>990731145111</v>
      </c>
      <c r="E66" s="25" t="str">
        <f>IF(FIN!E66="","",FIN!E66)</f>
        <v>K591DMPP016</v>
      </c>
      <c r="F66" s="25" t="str">
        <f>IF(FIN!F66="","",FIN!F66)</f>
        <v>MPP</v>
      </c>
      <c r="G66" s="25">
        <f>IF(FIN!J66="","",FIN!J66)</f>
        <v>1</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ZARIFA SYAZLIANA BINTI MOHAMAD SABRI</v>
      </c>
      <c r="C67" s="25" t="str">
        <f>IF(FIN!C67="","",FIN!C67)</f>
        <v>3MPP</v>
      </c>
      <c r="D67" s="25">
        <f>IF(FIN!D67="","",FIN!D67)</f>
        <v>990207065596</v>
      </c>
      <c r="E67" s="25" t="str">
        <f>IF(FIN!E67="","",FIN!E67)</f>
        <v>K591DMPP017</v>
      </c>
      <c r="F67" s="25" t="str">
        <f>IF(FIN!F67="","",FIN!F67)</f>
        <v>MPP</v>
      </c>
      <c r="G67" s="25">
        <f>IF(FIN!J67="","",FIN!J67)</f>
        <v>1</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ADNAN FADLI BIN SAH PRI</v>
      </c>
      <c r="C68" s="25" t="str">
        <f>IF(FIN!C68="","",FIN!C68)</f>
        <v>3MTA</v>
      </c>
      <c r="D68" s="25">
        <f>IF(FIN!D68="","",FIN!D68)</f>
        <v>990527065755</v>
      </c>
      <c r="E68" s="25" t="str">
        <f>IF(FIN!E68="","",FIN!E68)</f>
        <v>K591DMTA001</v>
      </c>
      <c r="F68" s="25" t="str">
        <f>IF(FIN!F68="","",FIN!F68)</f>
        <v>MTA</v>
      </c>
      <c r="G68" s="25">
        <f>IF(FIN!J68="","",FIN!J68)</f>
        <v>1</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AHMAD ADHA BIN MOHAMAD TAHAR</v>
      </c>
      <c r="C69" s="25" t="str">
        <f>IF(FIN!C69="","",FIN!C69)</f>
        <v>3MTA</v>
      </c>
      <c r="D69" s="25">
        <f>IF(FIN!D69="","",FIN!D69)</f>
        <v>990328065779</v>
      </c>
      <c r="E69" s="25" t="str">
        <f>IF(FIN!E69="","",FIN!E69)</f>
        <v>K591DMTA002</v>
      </c>
      <c r="F69" s="25" t="str">
        <f>IF(FIN!F69="","",FIN!F69)</f>
        <v>MTA</v>
      </c>
      <c r="G69" s="25">
        <f>IF(FIN!J69="","",FIN!J69)</f>
        <v>1</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AHMAD IKMAL BIN ISHAK</v>
      </c>
      <c r="C70" s="25" t="str">
        <f>IF(FIN!C70="","",FIN!C70)</f>
        <v>3MTA</v>
      </c>
      <c r="D70" s="25">
        <f>IF(FIN!D70="","",FIN!D70)</f>
        <v>991207065865</v>
      </c>
      <c r="E70" s="25" t="str">
        <f>IF(FIN!E70="","",FIN!E70)</f>
        <v>K591DMTA003</v>
      </c>
      <c r="F70" s="25" t="str">
        <f>IF(FIN!F70="","",FIN!F70)</f>
        <v>MTA</v>
      </c>
      <c r="G70" s="25">
        <f>IF(FIN!J70="","",FIN!J70)</f>
        <v>1</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AMIR HAMZAH BIN KAMARUL AZLAN</v>
      </c>
      <c r="C71" s="25" t="str">
        <f>IF(FIN!C71="","",FIN!C71)</f>
        <v>3MTA</v>
      </c>
      <c r="D71" s="25">
        <f>IF(FIN!D71="","",FIN!D71)</f>
        <v>990304015435</v>
      </c>
      <c r="E71" s="25" t="str">
        <f>IF(FIN!E71="","",FIN!E71)</f>
        <v>K591DMTA005</v>
      </c>
      <c r="F71" s="25" t="str">
        <f>IF(FIN!F71="","",FIN!F71)</f>
        <v>MTA</v>
      </c>
      <c r="G71" s="25">
        <f>IF(FIN!J71="","",FIN!J71)</f>
        <v>1</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KHAIROL HAKIMI BIN ZULKEFLI</v>
      </c>
      <c r="C72" s="25" t="str">
        <f>IF(FIN!C72="","",FIN!C72)</f>
        <v>3MTA</v>
      </c>
      <c r="D72" s="25">
        <f>IF(FIN!D72="","",FIN!D72)</f>
        <v>990218066009</v>
      </c>
      <c r="E72" s="25" t="str">
        <f>IF(FIN!E72="","",FIN!E72)</f>
        <v>K591DMTA006</v>
      </c>
      <c r="F72" s="25" t="str">
        <f>IF(FIN!F72="","",FIN!F72)</f>
        <v>MTA</v>
      </c>
      <c r="G72" s="25">
        <f>IF(FIN!J72="","",FIN!J72)</f>
        <v>1</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MUHAMAD SOLIHIN BIN SUHAIMI</v>
      </c>
      <c r="C73" s="25" t="str">
        <f>IF(FIN!C73="","",FIN!C73)</f>
        <v>3MTA</v>
      </c>
      <c r="D73" s="25">
        <f>IF(FIN!D73="","",FIN!D73)</f>
        <v>991121065223</v>
      </c>
      <c r="E73" s="25" t="str">
        <f>IF(FIN!E73="","",FIN!E73)</f>
        <v>K591DMTA008</v>
      </c>
      <c r="F73" s="25" t="str">
        <f>IF(FIN!F73="","",FIN!F73)</f>
        <v>MTA</v>
      </c>
      <c r="G73" s="25">
        <f>IF(FIN!J73="","",FIN!J73)</f>
        <v>1</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MUHAMAD ZAMZURI BIN YUSLEE</v>
      </c>
      <c r="C74" s="25" t="str">
        <f>IF(FIN!C74="","",FIN!C74)</f>
        <v>3MTA</v>
      </c>
      <c r="D74" s="25">
        <f>IF(FIN!D74="","",FIN!D74)</f>
        <v>990324065077</v>
      </c>
      <c r="E74" s="25" t="str">
        <f>IF(FIN!E74="","",FIN!E74)</f>
        <v>K591DMTA009</v>
      </c>
      <c r="F74" s="25" t="str">
        <f>IF(FIN!F74="","",FIN!F74)</f>
        <v>MTA</v>
      </c>
      <c r="G74" s="25">
        <f>IF(FIN!J74="","",FIN!J74)</f>
        <v>1</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MUHAMMAD AFIQ BIN NORDIN</v>
      </c>
      <c r="C75" s="25" t="str">
        <f>IF(FIN!C75="","",FIN!C75)</f>
        <v>3MTA</v>
      </c>
      <c r="D75" s="25">
        <f>IF(FIN!D75="","",FIN!D75)</f>
        <v>991216065437</v>
      </c>
      <c r="E75" s="25" t="str">
        <f>IF(FIN!E75="","",FIN!E75)</f>
        <v>K591DMTA010</v>
      </c>
      <c r="F75" s="25" t="str">
        <f>IF(FIN!F75="","",FIN!F75)</f>
        <v>MTA</v>
      </c>
      <c r="G75" s="25">
        <f>IF(FIN!J75="","",FIN!J75)</f>
        <v>1</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MUHAMMAD AZWAN FIKRY BIN MUHAMMAD HISHAM</v>
      </c>
      <c r="C76" s="25" t="str">
        <f>IF(FIN!C76="","",FIN!C76)</f>
        <v>3MTA</v>
      </c>
      <c r="D76" s="25">
        <f>IF(FIN!D76="","",FIN!D76)</f>
        <v>990816066519</v>
      </c>
      <c r="E76" s="25" t="str">
        <f>IF(FIN!E76="","",FIN!E76)</f>
        <v>K591DMTA011</v>
      </c>
      <c r="F76" s="25" t="str">
        <f>IF(FIN!F76="","",FIN!F76)</f>
        <v>MTA</v>
      </c>
      <c r="G76" s="25">
        <f>IF(FIN!J76="","",FIN!J76)</f>
        <v>1</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MUHAMMAD FARIES BIN MOHD NAZARI</v>
      </c>
      <c r="C77" s="25" t="str">
        <f>IF(FIN!C77="","",FIN!C77)</f>
        <v>3MTA</v>
      </c>
      <c r="D77" s="25">
        <f>IF(FIN!D77="","",FIN!D77)</f>
        <v>990920035499</v>
      </c>
      <c r="E77" s="25" t="str">
        <f>IF(FIN!E77="","",FIN!E77)</f>
        <v>K591DMTA012</v>
      </c>
      <c r="F77" s="25" t="str">
        <f>IF(FIN!F77="","",FIN!F77)</f>
        <v>MTA</v>
      </c>
      <c r="G77" s="25">
        <f>IF(FIN!J77="","",FIN!J77)</f>
        <v>1</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MUHAMMAD FIRDAUS BIN HAZMAN</v>
      </c>
      <c r="C78" s="25" t="str">
        <f>IF(FIN!C78="","",FIN!C78)</f>
        <v>3MTA</v>
      </c>
      <c r="D78" s="25">
        <f>IF(FIN!D78="","",FIN!D78)</f>
        <v>990407065371</v>
      </c>
      <c r="E78" s="25" t="str">
        <f>IF(FIN!E78="","",FIN!E78)</f>
        <v>K591DMTA013</v>
      </c>
      <c r="F78" s="25" t="str">
        <f>IF(FIN!F78="","",FIN!F78)</f>
        <v>MTA</v>
      </c>
      <c r="G78" s="25">
        <f>IF(FIN!J78="","",FIN!J78)</f>
        <v>1</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MUHAMMAD HAKIMI BIN SAPIA'E</v>
      </c>
      <c r="C79" s="25" t="str">
        <f>IF(FIN!C79="","",FIN!C79)</f>
        <v>3MTA</v>
      </c>
      <c r="D79" s="25">
        <f>IF(FIN!D79="","",FIN!D79)</f>
        <v>990301065971</v>
      </c>
      <c r="E79" s="25" t="str">
        <f>IF(FIN!E79="","",FIN!E79)</f>
        <v>K591DMTA015</v>
      </c>
      <c r="F79" s="25" t="str">
        <f>IF(FIN!F79="","",FIN!F79)</f>
        <v>MTA</v>
      </c>
      <c r="G79" s="25">
        <f>IF(FIN!J79="","",FIN!J79)</f>
        <v>1</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MUHAMMAD LUQMAN BIN MD NOOR</v>
      </c>
      <c r="C80" s="25" t="str">
        <f>IF(FIN!C80="","",FIN!C80)</f>
        <v>3MTA</v>
      </c>
      <c r="D80" s="25">
        <f>IF(FIN!D80="","",FIN!D80)</f>
        <v>990517035819</v>
      </c>
      <c r="E80" s="25" t="str">
        <f>IF(FIN!E80="","",FIN!E80)</f>
        <v>K591DMTA016</v>
      </c>
      <c r="F80" s="25" t="str">
        <f>IF(FIN!F80="","",FIN!F80)</f>
        <v>MTA</v>
      </c>
      <c r="G80" s="25">
        <f>IF(FIN!J80="","",FIN!J80)</f>
        <v>1</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MUHAMMAD ZULKHAIRI BIN MOHD ISMAWI</v>
      </c>
      <c r="C81" s="25" t="str">
        <f>IF(FIN!C81="","",FIN!C81)</f>
        <v>3MTA</v>
      </c>
      <c r="D81" s="25">
        <f>IF(FIN!D81="","",FIN!D81)</f>
        <v>990602107311</v>
      </c>
      <c r="E81" s="25" t="str">
        <f>IF(FIN!E81="","",FIN!E81)</f>
        <v>K591DMTA019</v>
      </c>
      <c r="F81" s="25" t="str">
        <f>IF(FIN!F81="","",FIN!F81)</f>
        <v>MTA</v>
      </c>
      <c r="G81" s="25">
        <f>IF(FIN!J81="","",FIN!J81)</f>
        <v>1</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NORHAMIZAN BIN ZAMRI</v>
      </c>
      <c r="C82" s="25" t="str">
        <f>IF(FIN!C82="","",FIN!C82)</f>
        <v>3MTA</v>
      </c>
      <c r="D82" s="25">
        <f>IF(FIN!D82="","",FIN!D82)</f>
        <v>990512035633</v>
      </c>
      <c r="E82" s="25" t="str">
        <f>IF(FIN!E82="","",FIN!E82)</f>
        <v>K591DMTA020</v>
      </c>
      <c r="F82" s="25" t="str">
        <f>IF(FIN!F82="","",FIN!F82)</f>
        <v>MTA</v>
      </c>
      <c r="G82" s="25">
        <f>IF(FIN!J82="","",FIN!J82)</f>
        <v>1</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RAJA AMMAR ZAQWAN BIN RAJA AFINDI</v>
      </c>
      <c r="C83" s="25" t="str">
        <f>IF(FIN!C83="","",FIN!C83)</f>
        <v>3MTA</v>
      </c>
      <c r="D83" s="25">
        <f>IF(FIN!D83="","",FIN!D83)</f>
        <v>990928065385</v>
      </c>
      <c r="E83" s="25" t="str">
        <f>IF(FIN!E83="","",FIN!E83)</f>
        <v>K591DMTA021</v>
      </c>
      <c r="F83" s="25" t="str">
        <f>IF(FIN!F83="","",FIN!F83)</f>
        <v>MTA</v>
      </c>
      <c r="G83" s="25">
        <f>IF(FIN!J83="","",FIN!J83)</f>
        <v>1</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MOHAMAD AKMAL AIDIL BIN ABDUL  MALIK</v>
      </c>
      <c r="C84" s="25" t="str">
        <f>IF(FIN!C84="","",FIN!C84)</f>
        <v>3MTA</v>
      </c>
      <c r="D84" s="25">
        <f>IF(FIN!D84="","",FIN!D84)</f>
        <v>980112026229</v>
      </c>
      <c r="E84" s="25" t="str">
        <f>IF(FIN!E84="","",FIN!E84)</f>
        <v>K591CMTA004</v>
      </c>
      <c r="F84" s="25" t="str">
        <f>IF(FIN!F84="","",FIN!F84)</f>
        <v>MTA</v>
      </c>
      <c r="G84" s="25">
        <f>IF(FIN!J84="","",FIN!J84)</f>
        <v>1</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RIFA'IE HAZIQ BIN  BADRUL HISHAM</v>
      </c>
      <c r="C85" s="25" t="str">
        <f>IF(FIN!C85="","",FIN!C85)</f>
        <v>3MTA</v>
      </c>
      <c r="D85" s="25">
        <f>IF(FIN!D85="","",FIN!D85)</f>
        <v>981228086527</v>
      </c>
      <c r="E85" s="25" t="str">
        <f>IF(FIN!E85="","",FIN!E85)</f>
        <v>K591CMTA028</v>
      </c>
      <c r="F85" s="25" t="str">
        <f>IF(FIN!F85="","",FIN!F85)</f>
        <v>MTA</v>
      </c>
      <c r="G85" s="25">
        <f>IF(FIN!J85="","",FIN!J85)</f>
        <v>1</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AFWAN SABIQ BIN MOHD NOOR RAMDZOM</v>
      </c>
      <c r="C86" s="25" t="str">
        <f>IF(FIN!C86="","",FIN!C86)</f>
        <v>3MTK</v>
      </c>
      <c r="D86" s="25">
        <f>IF(FIN!D86="","",FIN!D86)</f>
        <v>990802066577</v>
      </c>
      <c r="E86" s="25" t="str">
        <f>IF(FIN!E86="","",FIN!E86)</f>
        <v>K591DMTK001</v>
      </c>
      <c r="F86" s="25" t="str">
        <f>IF(FIN!F86="","",FIN!F86)</f>
        <v>MTK</v>
      </c>
      <c r="G86" s="25">
        <f>IF(FIN!J86="","",FIN!J86)</f>
        <v>1</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AHMAD FIQRI BIN MOHAMAD ROSLI</v>
      </c>
      <c r="C87" s="25" t="str">
        <f>IF(FIN!C87="","",FIN!C87)</f>
        <v>3MTK</v>
      </c>
      <c r="D87" s="25">
        <f>IF(FIN!D87="","",FIN!D87)</f>
        <v>990610065449</v>
      </c>
      <c r="E87" s="25" t="str">
        <f>IF(FIN!E87="","",FIN!E87)</f>
        <v>K591DMTK002</v>
      </c>
      <c r="F87" s="25" t="str">
        <f>IF(FIN!F87="","",FIN!F87)</f>
        <v>MTK</v>
      </c>
      <c r="G87" s="25">
        <f>IF(FIN!J87="","",FIN!J87)</f>
        <v>1</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AHMAD ZAIHAR BIN ZAB SAIFOLADZHAR</v>
      </c>
      <c r="C88" s="25" t="str">
        <f>IF(FIN!C88="","",FIN!C88)</f>
        <v>3MTK</v>
      </c>
      <c r="D88" s="25">
        <f>IF(FIN!D88="","",FIN!D88)</f>
        <v>990821146601</v>
      </c>
      <c r="E88" s="25" t="str">
        <f>IF(FIN!E88="","",FIN!E88)</f>
        <v>K591DMTK003</v>
      </c>
      <c r="F88" s="25" t="str">
        <f>IF(FIN!F88="","",FIN!F88)</f>
        <v>MTK</v>
      </c>
      <c r="G88" s="25">
        <f>IF(FIN!J88="","",FIN!J88)</f>
        <v>1</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AZIZUL FIKRI BIN ISMAIL</v>
      </c>
      <c r="C89" s="25" t="str">
        <f>IF(FIN!C89="","",FIN!C89)</f>
        <v>3MTK</v>
      </c>
      <c r="D89" s="25">
        <f>IF(FIN!D89="","",FIN!D89)</f>
        <v>990217065071</v>
      </c>
      <c r="E89" s="25" t="str">
        <f>IF(FIN!E89="","",FIN!E89)</f>
        <v>K591DMTK004</v>
      </c>
      <c r="F89" s="25" t="str">
        <f>IF(FIN!F89="","",FIN!F89)</f>
        <v>MTK</v>
      </c>
      <c r="G89" s="25">
        <f>IF(FIN!J89="","",FIN!J89)</f>
        <v>1</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ISQANDAR ZULQARNAIN BIN NOR HALIM</v>
      </c>
      <c r="C90" s="25" t="str">
        <f>IF(FIN!C90="","",FIN!C90)</f>
        <v>3MTK</v>
      </c>
      <c r="D90" s="25">
        <f>IF(FIN!D90="","",FIN!D90)</f>
        <v>990801066639</v>
      </c>
      <c r="E90" s="25" t="str">
        <f>IF(FIN!E90="","",FIN!E90)</f>
        <v>K591DMTK005</v>
      </c>
      <c r="F90" s="25" t="str">
        <f>IF(FIN!F90="","",FIN!F90)</f>
        <v>MTK</v>
      </c>
      <c r="G90" s="25">
        <f>IF(FIN!J90="","",FIN!J90)</f>
        <v>1</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KHAIRUL RIDUAN BIN KHAIRUDIN</v>
      </c>
      <c r="C91" s="25" t="str">
        <f>IF(FIN!C91="","",FIN!C91)</f>
        <v>3MTK</v>
      </c>
      <c r="D91" s="25">
        <f>IF(FIN!D91="","",FIN!D91)</f>
        <v>990910065475</v>
      </c>
      <c r="E91" s="25" t="str">
        <f>IF(FIN!E91="","",FIN!E91)</f>
        <v>K591DMTK006</v>
      </c>
      <c r="F91" s="25" t="str">
        <f>IF(FIN!F91="","",FIN!F91)</f>
        <v>MTK</v>
      </c>
      <c r="G91" s="25">
        <f>IF(FIN!J91="","",FIN!J91)</f>
        <v>1</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MALINDRA BIN MOHD NOR</v>
      </c>
      <c r="C92" s="25" t="str">
        <f>IF(FIN!C92="","",FIN!C92)</f>
        <v>3MTK</v>
      </c>
      <c r="D92" s="25">
        <f>IF(FIN!D92="","",FIN!D92)</f>
        <v>991214065599</v>
      </c>
      <c r="E92" s="25" t="str">
        <f>IF(FIN!E92="","",FIN!E92)</f>
        <v>K591DMTK008</v>
      </c>
      <c r="F92" s="25" t="str">
        <f>IF(FIN!F92="","",FIN!F92)</f>
        <v>MTK</v>
      </c>
      <c r="G92" s="25">
        <f>IF(FIN!J92="","",FIN!J92)</f>
        <v>1</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MUHAMAD ADWA TAUFIQ BIN AZIZAN</v>
      </c>
      <c r="C93" s="25" t="str">
        <f>IF(FIN!C93="","",FIN!C93)</f>
        <v>3MTK</v>
      </c>
      <c r="D93" s="25">
        <f>IF(FIN!D93="","",FIN!D93)</f>
        <v>991226066097</v>
      </c>
      <c r="E93" s="25" t="str">
        <f>IF(FIN!E93="","",FIN!E93)</f>
        <v>K591DMTK009</v>
      </c>
      <c r="F93" s="25" t="str">
        <f>IF(FIN!F93="","",FIN!F93)</f>
        <v>MTK</v>
      </c>
      <c r="G93" s="25">
        <f>IF(FIN!J93="","",FIN!J93)</f>
        <v>1</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ADIB SYAHIR BIN ABDULLAH</v>
      </c>
      <c r="C94" s="25" t="str">
        <f>IF(FIN!C94="","",FIN!C94)</f>
        <v>3MTK</v>
      </c>
      <c r="D94" s="25">
        <f>IF(FIN!D94="","",FIN!D94)</f>
        <v>990504146691</v>
      </c>
      <c r="E94" s="25" t="str">
        <f>IF(FIN!E94="","",FIN!E94)</f>
        <v>K591DMTK011</v>
      </c>
      <c r="F94" s="25" t="str">
        <f>IF(FIN!F94="","",FIN!F94)</f>
        <v>MTK</v>
      </c>
      <c r="G94" s="25">
        <f>IF(FIN!J94="","",FIN!J94)</f>
        <v>1</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AIKAL BIN ALIAS</v>
      </c>
      <c r="C95" s="25" t="str">
        <f>IF(FIN!C95="","",FIN!C95)</f>
        <v>3MTK</v>
      </c>
      <c r="D95" s="25">
        <f>IF(FIN!D95="","",FIN!D95)</f>
        <v>990410065903</v>
      </c>
      <c r="E95" s="25" t="str">
        <f>IF(FIN!E95="","",FIN!E95)</f>
        <v>K591DMTK012</v>
      </c>
      <c r="F95" s="25" t="str">
        <f>IF(FIN!F95="","",FIN!F95)</f>
        <v>MTK</v>
      </c>
      <c r="G95" s="25">
        <f>IF(FIN!J95="","",FIN!J95)</f>
        <v>1</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AMIRUL FIQRI BIN MOHD NADZARI</v>
      </c>
      <c r="C96" s="25" t="str">
        <f>IF(FIN!C96="","",FIN!C96)</f>
        <v>3MTK</v>
      </c>
      <c r="D96" s="25">
        <f>IF(FIN!D96="","",FIN!D96)</f>
        <v>990715065701</v>
      </c>
      <c r="E96" s="25" t="str">
        <f>IF(FIN!E96="","",FIN!E96)</f>
        <v>K591DMTK013</v>
      </c>
      <c r="F96" s="25" t="str">
        <f>IF(FIN!F96="","",FIN!F96)</f>
        <v>MTK</v>
      </c>
      <c r="G96" s="25">
        <f>IF(FIN!J96="","",FIN!J96)</f>
        <v>1</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FADZLI BIN JOHARI</v>
      </c>
      <c r="C97" s="25" t="str">
        <f>IF(FIN!C97="","",FIN!C97)</f>
        <v>3MTK</v>
      </c>
      <c r="D97" s="25">
        <f>IF(FIN!D97="","",FIN!D97)</f>
        <v>990817066633</v>
      </c>
      <c r="E97" s="25" t="str">
        <f>IF(FIN!E97="","",FIN!E97)</f>
        <v>K591DMTK014</v>
      </c>
      <c r="F97" s="25" t="str">
        <f>IF(FIN!F97="","",FIN!F97)</f>
        <v>MTK</v>
      </c>
      <c r="G97" s="25">
        <f>IF(FIN!J97="","",FIN!J97)</f>
        <v>1</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MUHAMMAD FARIDZUDDIN BIN MOHD ZUKI</v>
      </c>
      <c r="C98" s="25" t="str">
        <f>IF(FIN!C98="","",FIN!C98)</f>
        <v>3MTK</v>
      </c>
      <c r="D98" s="25">
        <f>IF(FIN!D98="","",FIN!D98)</f>
        <v>990623065675</v>
      </c>
      <c r="E98" s="25" t="str">
        <f>IF(FIN!E98="","",FIN!E98)</f>
        <v>K591DMTK015</v>
      </c>
      <c r="F98" s="25" t="str">
        <f>IF(FIN!F98="","",FIN!F98)</f>
        <v>MTK</v>
      </c>
      <c r="G98" s="25">
        <f>IF(FIN!J98="","",FIN!J98)</f>
        <v>1</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MUHAMMAD HAFIZI RASHDI BIN HUSAIN</v>
      </c>
      <c r="C99" s="25" t="str">
        <f>IF(FIN!C99="","",FIN!C99)</f>
        <v>3MTK</v>
      </c>
      <c r="D99" s="25">
        <f>IF(FIN!D99="","",FIN!D99)</f>
        <v>990528065431</v>
      </c>
      <c r="E99" s="25" t="str">
        <f>IF(FIN!E99="","",FIN!E99)</f>
        <v>K591DMTK016</v>
      </c>
      <c r="F99" s="25" t="str">
        <f>IF(FIN!F99="","",FIN!F99)</f>
        <v>MTK</v>
      </c>
      <c r="G99" s="25">
        <f>IF(FIN!J99="","",FIN!J99)</f>
        <v>1</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MUHAMMAD NA'EEM NAUFAL BIN MOHD SHARIF</v>
      </c>
      <c r="C100" s="25" t="str">
        <f>IF(FIN!C100="","",FIN!C100)</f>
        <v>3MTK</v>
      </c>
      <c r="D100" s="25">
        <f>IF(FIN!D100="","",FIN!D100)</f>
        <v>990817145761</v>
      </c>
      <c r="E100" s="25" t="str">
        <f>IF(FIN!E100="","",FIN!E100)</f>
        <v>K591DMTK017</v>
      </c>
      <c r="F100" s="25" t="str">
        <f>IF(FIN!F100="","",FIN!F100)</f>
        <v>MTK</v>
      </c>
      <c r="G100" s="25">
        <f>IF(FIN!J100="","",FIN!J100)</f>
        <v>1</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MUHAMMAD NOR SALBUNIE BIN ABDUL MAJID</v>
      </c>
      <c r="C101" s="25" t="str">
        <f>IF(FIN!C101="","",FIN!C101)</f>
        <v>3MTK</v>
      </c>
      <c r="D101" s="25">
        <f>IF(FIN!D101="","",FIN!D101)</f>
        <v>991111065051</v>
      </c>
      <c r="E101" s="25" t="str">
        <f>IF(FIN!E101="","",FIN!E101)</f>
        <v>K591DMTK018</v>
      </c>
      <c r="F101" s="25" t="str">
        <f>IF(FIN!F101="","",FIN!F101)</f>
        <v>MTK</v>
      </c>
      <c r="G101" s="25">
        <f>IF(FIN!J101="","",FIN!J101)</f>
        <v>1</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MUHAMMAD RIZAL BIN ISMAIL</v>
      </c>
      <c r="C102" s="25" t="str">
        <f>IF(FIN!C102="","",FIN!C102)</f>
        <v>3MTK</v>
      </c>
      <c r="D102" s="25">
        <f>IF(FIN!D102="","",FIN!D102)</f>
        <v>991021066325</v>
      </c>
      <c r="E102" s="25" t="str">
        <f>IF(FIN!E102="","",FIN!E102)</f>
        <v>K591DMTK019</v>
      </c>
      <c r="F102" s="25" t="str">
        <f>IF(FIN!F102="","",FIN!F102)</f>
        <v>MTK</v>
      </c>
      <c r="G102" s="25">
        <f>IF(FIN!J102="","",FIN!J102)</f>
        <v>1</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MUHAMMAD SHAHRIL BIN MOHD ZAINUDDIN</v>
      </c>
      <c r="C103" s="25" t="str">
        <f>IF(FIN!C103="","",FIN!C103)</f>
        <v>3MTK</v>
      </c>
      <c r="D103" s="25">
        <f>IF(FIN!D103="","",FIN!D103)</f>
        <v>980831065515</v>
      </c>
      <c r="E103" s="25" t="str">
        <f>IF(FIN!E103="","",FIN!E103)</f>
        <v>K591DMTK020</v>
      </c>
      <c r="F103" s="25" t="str">
        <f>IF(FIN!F103="","",FIN!F103)</f>
        <v>MTK</v>
      </c>
      <c r="G103" s="25">
        <f>IF(FIN!J103="","",FIN!J103)</f>
        <v>1</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MUHAMMAD SOLLEH BIN KAMALUDIN</v>
      </c>
      <c r="C104" s="25" t="str">
        <f>IF(FIN!C104="","",FIN!C104)</f>
        <v>3MTK</v>
      </c>
      <c r="D104" s="25">
        <f>IF(FIN!D104="","",FIN!D104)</f>
        <v>990430066073</v>
      </c>
      <c r="E104" s="25" t="str">
        <f>IF(FIN!E104="","",FIN!E104)</f>
        <v>K591DMTK021</v>
      </c>
      <c r="F104" s="25" t="str">
        <f>IF(FIN!F104="","",FIN!F104)</f>
        <v>MTK</v>
      </c>
      <c r="G104" s="25">
        <f>IF(FIN!J104="","",FIN!J104)</f>
        <v>1</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NOR ADILAH BINTI AZIZAN</v>
      </c>
      <c r="C105" s="25" t="str">
        <f>IF(FIN!C105="","",FIN!C105)</f>
        <v>3MTK</v>
      </c>
      <c r="D105" s="25">
        <f>IF(FIN!D105="","",FIN!D105)</f>
        <v>990603065686</v>
      </c>
      <c r="E105" s="25" t="str">
        <f>IF(FIN!E105="","",FIN!E105)</f>
        <v>K591DMTK023</v>
      </c>
      <c r="F105" s="25" t="str">
        <f>IF(FIN!F105="","",FIN!F105)</f>
        <v>MTK</v>
      </c>
      <c r="G105" s="25">
        <f>IF(FIN!J105="","",FIN!J105)</f>
        <v>1</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SYAFIQ ZUHAIRI BIN MOHD RASDI</v>
      </c>
      <c r="C106" s="25" t="str">
        <f>IF(FIN!C106="","",FIN!C106)</f>
        <v>3MTK</v>
      </c>
      <c r="D106" s="25">
        <f>IF(FIN!D106="","",FIN!D106)</f>
        <v>991014035467</v>
      </c>
      <c r="E106" s="25" t="str">
        <f>IF(FIN!E106="","",FIN!E106)</f>
        <v>K591DMTK024</v>
      </c>
      <c r="F106" s="25" t="str">
        <f>IF(FIN!F106="","",FIN!F106)</f>
        <v>MTK</v>
      </c>
      <c r="G106" s="25">
        <f>IF(FIN!J106="","",FIN!J106)</f>
        <v>1</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ADI AIMAN RAHIMI BIN JUNUS</v>
      </c>
      <c r="C107" s="25" t="str">
        <f>IF(FIN!C107="","",FIN!C107)</f>
        <v>3WTP</v>
      </c>
      <c r="D107" s="25">
        <f>IF(FIN!D107="","",FIN!D107)</f>
        <v>991203065171</v>
      </c>
      <c r="E107" s="25" t="str">
        <f>IF(FIN!E107="","",FIN!E107)</f>
        <v>K591DWTP001</v>
      </c>
      <c r="F107" s="25" t="str">
        <f>IF(FIN!F107="","",FIN!F107)</f>
        <v>WTP</v>
      </c>
      <c r="G107" s="25">
        <f>IF(FIN!J107="","",FIN!J107)</f>
        <v>1</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AHMAD DANISH BIN AHMAD RAMLI</v>
      </c>
      <c r="C108" s="25" t="str">
        <f>IF(FIN!C108="","",FIN!C108)</f>
        <v>3WTP</v>
      </c>
      <c r="D108" s="25">
        <f>IF(FIN!D108="","",FIN!D108)</f>
        <v>991211065657</v>
      </c>
      <c r="E108" s="25" t="str">
        <f>IF(FIN!E108="","",FIN!E108)</f>
        <v>K591DWTP002</v>
      </c>
      <c r="F108" s="25" t="str">
        <f>IF(FIN!F108="","",FIN!F108)</f>
        <v>WTP</v>
      </c>
      <c r="G108" s="25">
        <f>IF(FIN!J108="","",FIN!J108)</f>
        <v>1</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AIDIL AFZAL BIN ANUAR</v>
      </c>
      <c r="C109" s="25" t="str">
        <f>IF(FIN!C109="","",FIN!C109)</f>
        <v>3WTP</v>
      </c>
      <c r="D109" s="25">
        <f>IF(FIN!D109="","",FIN!D109)</f>
        <v>990425106245</v>
      </c>
      <c r="E109" s="25" t="str">
        <f>IF(FIN!E109="","",FIN!E109)</f>
        <v>K591DWTP003</v>
      </c>
      <c r="F109" s="25" t="str">
        <f>IF(FIN!F109="","",FIN!F109)</f>
        <v>WTP</v>
      </c>
      <c r="G109" s="25">
        <f>IF(FIN!J109="","",FIN!J109)</f>
        <v>1</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ARIF IZZARUDIN BIN MOHAMMAD AZMAN</v>
      </c>
      <c r="C110" s="25" t="str">
        <f>IF(FIN!C110="","",FIN!C110)</f>
        <v>3WTP</v>
      </c>
      <c r="D110" s="25">
        <f>IF(FIN!D110="","",FIN!D110)</f>
        <v>990529065847</v>
      </c>
      <c r="E110" s="25" t="str">
        <f>IF(FIN!E110="","",FIN!E110)</f>
        <v>K591DWTP004</v>
      </c>
      <c r="F110" s="25" t="str">
        <f>IF(FIN!F110="","",FIN!F110)</f>
        <v>WTP</v>
      </c>
      <c r="G110" s="25">
        <f>IF(FIN!J110="","",FIN!J110)</f>
        <v>1</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AZAIEMAN BIN AHMAT  SAHAIMI</v>
      </c>
      <c r="C111" s="25" t="str">
        <f>IF(FIN!C111="","",FIN!C111)</f>
        <v>3WTP</v>
      </c>
      <c r="D111" s="25">
        <f>IF(FIN!D111="","",FIN!D111)</f>
        <v>991017035171</v>
      </c>
      <c r="E111" s="25" t="str">
        <f>IF(FIN!E111="","",FIN!E111)</f>
        <v>K591DWTP005</v>
      </c>
      <c r="F111" s="25" t="str">
        <f>IF(FIN!F111="","",FIN!F111)</f>
        <v>WTP</v>
      </c>
      <c r="G111" s="25">
        <f>IF(FIN!J111="","",FIN!J111)</f>
        <v>1</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FARAH NADIA ILLYANIE BINTI BEDUL RAHIM</v>
      </c>
      <c r="C112" s="25" t="str">
        <f>IF(FIN!C112="","",FIN!C112)</f>
        <v>3WTP</v>
      </c>
      <c r="D112" s="25">
        <f>IF(FIN!D112="","",FIN!D112)</f>
        <v>990903146250</v>
      </c>
      <c r="E112" s="25" t="str">
        <f>IF(FIN!E112="","",FIN!E112)</f>
        <v>K591DWTP006</v>
      </c>
      <c r="F112" s="25" t="str">
        <f>IF(FIN!F112="","",FIN!F112)</f>
        <v>WTP</v>
      </c>
      <c r="G112" s="25">
        <f>IF(FIN!J112="","",FIN!J112)</f>
        <v>1</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FARAH NAJWA BINTI ZAWAWI</v>
      </c>
      <c r="C113" s="25" t="str">
        <f>IF(FIN!C113="","",FIN!C113)</f>
        <v>3WTP</v>
      </c>
      <c r="D113" s="25">
        <f>IF(FIN!D113="","",FIN!D113)</f>
        <v>991114115536</v>
      </c>
      <c r="E113" s="25" t="str">
        <f>IF(FIN!E113="","",FIN!E113)</f>
        <v>K591DWTP007</v>
      </c>
      <c r="F113" s="25" t="str">
        <f>IF(FIN!F113="","",FIN!F113)</f>
        <v>WTP</v>
      </c>
      <c r="G113" s="25">
        <f>IF(FIN!J113="","",FIN!J113)</f>
        <v>1</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FAWAZUL AZIM BIN ANUAR</v>
      </c>
      <c r="C114" s="25" t="str">
        <f>IF(FIN!C114="","",FIN!C114)</f>
        <v>3WTP</v>
      </c>
      <c r="D114" s="25">
        <f>IF(FIN!D114="","",FIN!D114)</f>
        <v>991206065409</v>
      </c>
      <c r="E114" s="25" t="str">
        <f>IF(FIN!E114="","",FIN!E114)</f>
        <v>K591DWTP008</v>
      </c>
      <c r="F114" s="25" t="str">
        <f>IF(FIN!F114="","",FIN!F114)</f>
        <v>WTP</v>
      </c>
      <c r="G114" s="25">
        <f>IF(FIN!J114="","",FIN!J114)</f>
        <v>1</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JULAINNA BINTI SABRI</v>
      </c>
      <c r="C115" s="25" t="str">
        <f>IF(FIN!C115="","",FIN!C115)</f>
        <v>3WTP</v>
      </c>
      <c r="D115" s="25">
        <f>IF(FIN!D115="","",FIN!D115)</f>
        <v>990313065872</v>
      </c>
      <c r="E115" s="25" t="str">
        <f>IF(FIN!E115="","",FIN!E115)</f>
        <v>K591DWTP009</v>
      </c>
      <c r="F115" s="25" t="str">
        <f>IF(FIN!F115="","",FIN!F115)</f>
        <v>WTP</v>
      </c>
      <c r="G115" s="25">
        <f>IF(FIN!J115="","",FIN!J115)</f>
        <v>1</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MUHAMMAD AMIRUL DANISH BIN ROSLAND</v>
      </c>
      <c r="C116" s="25" t="str">
        <f>IF(FIN!C116="","",FIN!C116)</f>
        <v>3WTP</v>
      </c>
      <c r="D116" s="25">
        <f>IF(FIN!D116="","",FIN!D116)</f>
        <v>990609065839</v>
      </c>
      <c r="E116" s="25" t="str">
        <f>IF(FIN!E116="","",FIN!E116)</f>
        <v>K591DWTP011</v>
      </c>
      <c r="F116" s="25" t="str">
        <f>IF(FIN!F116="","",FIN!F116)</f>
        <v>WTP</v>
      </c>
      <c r="G116" s="25">
        <f>IF(FIN!J116="","",FIN!J116)</f>
        <v>1</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MUHAMMAD HANIFF AIMAN BIN MOHD NASIR</v>
      </c>
      <c r="C117" s="25" t="str">
        <f>IF(FIN!C117="","",FIN!C117)</f>
        <v>3WTP</v>
      </c>
      <c r="D117" s="25">
        <f>IF(FIN!D117="","",FIN!D117)</f>
        <v>990116035367</v>
      </c>
      <c r="E117" s="25" t="str">
        <f>IF(FIN!E117="","",FIN!E117)</f>
        <v>K591DWTP012</v>
      </c>
      <c r="F117" s="25" t="str">
        <f>IF(FIN!F117="","",FIN!F117)</f>
        <v>WTP</v>
      </c>
      <c r="G117" s="25">
        <f>IF(FIN!J117="","",FIN!J117)</f>
        <v>1</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MUHAMMAD SHAHRUL NIZAM BIN ABU BAKAR</v>
      </c>
      <c r="C118" s="25" t="str">
        <f>IF(FIN!C118="","",FIN!C118)</f>
        <v>3WTP</v>
      </c>
      <c r="D118" s="25">
        <f>IF(FIN!D118="","",FIN!D118)</f>
        <v>990925066569</v>
      </c>
      <c r="E118" s="25" t="str">
        <f>IF(FIN!E118="","",FIN!E118)</f>
        <v>K591DWTP013</v>
      </c>
      <c r="F118" s="25" t="str">
        <f>IF(FIN!F118="","",FIN!F118)</f>
        <v>WTP</v>
      </c>
      <c r="G118" s="25">
        <f>IF(FIN!J118="","",FIN!J118)</f>
        <v>1</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MUHAMMAD SHARIF BIN ABDUL RAHIM</v>
      </c>
      <c r="C119" s="25" t="str">
        <f>IF(FIN!C119="","",FIN!C119)</f>
        <v>3WTP</v>
      </c>
      <c r="D119" s="25">
        <f>IF(FIN!D119="","",FIN!D119)</f>
        <v>990730105767</v>
      </c>
      <c r="E119" s="25" t="str">
        <f>IF(FIN!E119="","",FIN!E119)</f>
        <v>K591DWTP014</v>
      </c>
      <c r="F119" s="25" t="str">
        <f>IF(FIN!F119="","",FIN!F119)</f>
        <v>WTP</v>
      </c>
      <c r="G119" s="25">
        <f>IF(FIN!J119="","",FIN!J119)</f>
        <v>1</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MUHAMMAD ZAL HAZANI SYAKIRIN BIN KAMARUDIN</v>
      </c>
      <c r="C120" s="25" t="str">
        <f>IF(FIN!C120="","",FIN!C120)</f>
        <v>3WTP</v>
      </c>
      <c r="D120" s="25">
        <f>IF(FIN!D120="","",FIN!D120)</f>
        <v>990214065025</v>
      </c>
      <c r="E120" s="25" t="str">
        <f>IF(FIN!E120="","",FIN!E120)</f>
        <v>K591DWTP015</v>
      </c>
      <c r="F120" s="25" t="str">
        <f>IF(FIN!F120="","",FIN!F120)</f>
        <v>WTP</v>
      </c>
      <c r="G120" s="25">
        <f>IF(FIN!J120="","",FIN!J120)</f>
        <v>1</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NOR AMIESYA BINTI FARID</v>
      </c>
      <c r="C121" s="25" t="str">
        <f>IF(FIN!C121="","",FIN!C121)</f>
        <v>3WTP</v>
      </c>
      <c r="D121" s="25">
        <f>IF(FIN!D121="","",FIN!D121)</f>
        <v>990117035342</v>
      </c>
      <c r="E121" s="25" t="str">
        <f>IF(FIN!E121="","",FIN!E121)</f>
        <v>K591DWTP016</v>
      </c>
      <c r="F121" s="25" t="str">
        <f>IF(FIN!F121="","",FIN!F121)</f>
        <v>WTP</v>
      </c>
      <c r="G121" s="25">
        <f>IF(FIN!J121="","",FIN!J121)</f>
        <v>1</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NUR ALIANNI BINTI MOHAMAD ALI</v>
      </c>
      <c r="C122" s="25" t="str">
        <f>IF(FIN!C122="","",FIN!C122)</f>
        <v>3WTP</v>
      </c>
      <c r="D122" s="25">
        <f>IF(FIN!D122="","",FIN!D122)</f>
        <v>990907067058</v>
      </c>
      <c r="E122" s="25" t="str">
        <f>IF(FIN!E122="","",FIN!E122)</f>
        <v>K591DWTP017</v>
      </c>
      <c r="F122" s="25" t="str">
        <f>IF(FIN!F122="","",FIN!F122)</f>
        <v>WTP</v>
      </c>
      <c r="G122" s="25">
        <f>IF(FIN!J122="","",FIN!J122)</f>
        <v>1</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NUR FARHANIM NATASYHA BINTI NOR AZAD</v>
      </c>
      <c r="C123" s="25" t="str">
        <f>IF(FIN!C123="","",FIN!C123)</f>
        <v>3WTP</v>
      </c>
      <c r="D123" s="25">
        <f>IF(FIN!D123="","",FIN!D123)</f>
        <v>990110065020</v>
      </c>
      <c r="E123" s="25" t="str">
        <f>IF(FIN!E123="","",FIN!E123)</f>
        <v>K591DWTP018</v>
      </c>
      <c r="F123" s="25" t="str">
        <f>IF(FIN!F123="","",FIN!F123)</f>
        <v>WTP</v>
      </c>
      <c r="G123" s="25">
        <f>IF(FIN!J123="","",FIN!J123)</f>
        <v>1</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NUR QAMARINA BINTI NORDIN</v>
      </c>
      <c r="C124" s="25" t="str">
        <f>IF(FIN!C124="","",FIN!C124)</f>
        <v>3WTP</v>
      </c>
      <c r="D124" s="25">
        <f>IF(FIN!D124="","",FIN!D124)</f>
        <v>991218066062</v>
      </c>
      <c r="E124" s="25" t="str">
        <f>IF(FIN!E124="","",FIN!E124)</f>
        <v>K591DWTP019</v>
      </c>
      <c r="F124" s="25" t="str">
        <f>IF(FIN!F124="","",FIN!F124)</f>
        <v>WTP</v>
      </c>
      <c r="G124" s="25">
        <f>IF(FIN!J124="","",FIN!J124)</f>
        <v>1</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NURUL IZZAH BINTI BADERU KHISAM</v>
      </c>
      <c r="C125" s="25" t="str">
        <f>IF(FIN!C125="","",FIN!C125)</f>
        <v>3WTP</v>
      </c>
      <c r="D125" s="25">
        <f>IF(FIN!D125="","",FIN!D125)</f>
        <v>990509065858</v>
      </c>
      <c r="E125" s="25" t="str">
        <f>IF(FIN!E125="","",FIN!E125)</f>
        <v>K591DWTP020</v>
      </c>
      <c r="F125" s="25" t="str">
        <f>IF(FIN!F125="","",FIN!F125)</f>
        <v>WTP</v>
      </c>
      <c r="G125" s="25">
        <f>IF(FIN!J125="","",FIN!J125)</f>
        <v>1</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SITI HAJAR BINTI IBRAHIM</v>
      </c>
      <c r="C126" s="25" t="str">
        <f>IF(FIN!C126="","",FIN!C126)</f>
        <v>3WTP</v>
      </c>
      <c r="D126" s="25">
        <f>IF(FIN!D126="","",FIN!D126)</f>
        <v>991218095066</v>
      </c>
      <c r="E126" s="25" t="str">
        <f>IF(FIN!E126="","",FIN!E126)</f>
        <v>K591DWTP021</v>
      </c>
      <c r="F126" s="25" t="str">
        <f>IF(FIN!F126="","",FIN!F126)</f>
        <v>WTP</v>
      </c>
      <c r="G126" s="25">
        <f>IF(FIN!J126="","",FIN!J126)</f>
        <v>1</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KAMIL AZRUL HAFIZ B KAMIL AZMAN</v>
      </c>
      <c r="C127" s="25" t="str">
        <f>IF(FIN!C127="","",FIN!C127)</f>
        <v>3WTP</v>
      </c>
      <c r="D127" s="25">
        <f>IF(FIN!D127="","",FIN!D127)</f>
        <v>990704066135</v>
      </c>
      <c r="E127" s="25" t="str">
        <f>IF(FIN!E127="","",FIN!E127)</f>
        <v>K611DWTP008</v>
      </c>
      <c r="F127" s="25" t="str">
        <f>IF(FIN!F127="","",FIN!F127)</f>
        <v>WTP</v>
      </c>
      <c r="G127" s="25">
        <f>IF(FIN!J127="","",FIN!J127)</f>
        <v>1</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9" t="s">
        <v>154</v>
      </c>
      <c r="B1" s="219"/>
      <c r="C1" s="219"/>
      <c r="D1" s="219"/>
      <c r="E1" s="219"/>
      <c r="F1" s="219"/>
      <c r="G1" s="219"/>
      <c r="H1" s="219"/>
      <c r="I1" s="219"/>
      <c r="J1" s="219"/>
      <c r="K1" s="219"/>
      <c r="L1" s="219"/>
      <c r="M1" s="219"/>
      <c r="N1" s="219"/>
      <c r="O1" s="219"/>
      <c r="P1" s="219"/>
      <c r="Q1" s="219"/>
      <c r="R1" s="219"/>
      <c r="S1" s="219"/>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20" t="s">
        <v>49</v>
      </c>
      <c r="B5" s="223" t="s">
        <v>142</v>
      </c>
      <c r="C5" s="226" t="s">
        <v>139</v>
      </c>
      <c r="D5" s="227"/>
      <c r="E5" s="227"/>
      <c r="F5" s="227"/>
      <c r="G5" s="227"/>
      <c r="H5" s="227"/>
      <c r="I5" s="227"/>
      <c r="J5" s="227"/>
      <c r="K5" s="227"/>
      <c r="L5" s="227"/>
      <c r="M5" s="227"/>
      <c r="N5" s="227"/>
      <c r="O5" s="227"/>
      <c r="P5" s="228"/>
      <c r="Q5" s="229" t="s">
        <v>140</v>
      </c>
      <c r="R5" s="231"/>
      <c r="S5" s="241" t="s">
        <v>141</v>
      </c>
    </row>
    <row r="6" spans="1:19" ht="54.95" customHeight="1" x14ac:dyDescent="0.25">
      <c r="A6" s="221"/>
      <c r="B6" s="224"/>
      <c r="C6" s="234" t="s">
        <v>11</v>
      </c>
      <c r="D6" s="235"/>
      <c r="E6" s="235" t="s">
        <v>14</v>
      </c>
      <c r="F6" s="235"/>
      <c r="G6" s="235"/>
      <c r="H6" s="235" t="s">
        <v>18</v>
      </c>
      <c r="I6" s="235"/>
      <c r="J6" s="235" t="s">
        <v>21</v>
      </c>
      <c r="K6" s="235"/>
      <c r="L6" s="235"/>
      <c r="M6" s="235"/>
      <c r="N6" s="235"/>
      <c r="O6" s="235" t="s">
        <v>18</v>
      </c>
      <c r="P6" s="237" t="s">
        <v>21</v>
      </c>
      <c r="Q6" s="239" t="s">
        <v>18</v>
      </c>
      <c r="R6" s="232" t="s">
        <v>21</v>
      </c>
      <c r="S6" s="242"/>
    </row>
    <row r="7" spans="1:19" ht="24.95" customHeight="1" thickBot="1" x14ac:dyDescent="0.3">
      <c r="A7" s="222"/>
      <c r="B7" s="225"/>
      <c r="C7" s="134" t="s">
        <v>12</v>
      </c>
      <c r="D7" s="135" t="s">
        <v>13</v>
      </c>
      <c r="E7" s="135" t="s">
        <v>15</v>
      </c>
      <c r="F7" s="135" t="s">
        <v>16</v>
      </c>
      <c r="G7" s="135" t="s">
        <v>17</v>
      </c>
      <c r="H7" s="135" t="s">
        <v>19</v>
      </c>
      <c r="I7" s="135" t="s">
        <v>20</v>
      </c>
      <c r="J7" s="135" t="s">
        <v>22</v>
      </c>
      <c r="K7" s="135" t="s">
        <v>23</v>
      </c>
      <c r="L7" s="135" t="s">
        <v>24</v>
      </c>
      <c r="M7" s="135" t="s">
        <v>25</v>
      </c>
      <c r="N7" s="135" t="s">
        <v>26</v>
      </c>
      <c r="O7" s="236"/>
      <c r="P7" s="238"/>
      <c r="Q7" s="240"/>
      <c r="R7" s="233"/>
      <c r="S7" s="243"/>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9" t="s">
        <v>155</v>
      </c>
      <c r="B10" s="219"/>
      <c r="C10" s="219"/>
      <c r="D10" s="219"/>
      <c r="E10" s="219"/>
      <c r="F10" s="219"/>
      <c r="G10" s="219"/>
      <c r="H10" s="219"/>
      <c r="I10" s="219"/>
      <c r="J10" s="219"/>
      <c r="K10" s="219"/>
      <c r="L10" s="219"/>
      <c r="M10" s="219"/>
      <c r="N10" s="219"/>
      <c r="O10" s="219"/>
      <c r="P10" s="219"/>
      <c r="Q10" s="219"/>
      <c r="R10" s="219"/>
      <c r="S10" s="219"/>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20" t="s">
        <v>49</v>
      </c>
      <c r="B14" s="223" t="s">
        <v>142</v>
      </c>
      <c r="C14" s="226" t="s">
        <v>139</v>
      </c>
      <c r="D14" s="227"/>
      <c r="E14" s="227"/>
      <c r="F14" s="227"/>
      <c r="G14" s="227"/>
      <c r="H14" s="227"/>
      <c r="I14" s="227"/>
      <c r="J14" s="227"/>
      <c r="K14" s="227"/>
      <c r="L14" s="227"/>
      <c r="M14" s="227"/>
      <c r="N14" s="227"/>
      <c r="O14" s="227"/>
      <c r="P14" s="228"/>
      <c r="Q14" s="229" t="s">
        <v>140</v>
      </c>
      <c r="R14" s="231"/>
      <c r="S14" s="241" t="s">
        <v>141</v>
      </c>
    </row>
    <row r="15" spans="1:19" ht="54.95" customHeight="1" x14ac:dyDescent="0.25">
      <c r="A15" s="221"/>
      <c r="B15" s="224"/>
      <c r="C15" s="144" t="s">
        <v>62</v>
      </c>
      <c r="D15" s="145" t="s">
        <v>63</v>
      </c>
      <c r="E15" s="235" t="s">
        <v>64</v>
      </c>
      <c r="F15" s="235"/>
      <c r="G15" s="235"/>
      <c r="H15" s="235" t="s">
        <v>65</v>
      </c>
      <c r="I15" s="235"/>
      <c r="J15" s="235"/>
      <c r="K15" s="235"/>
      <c r="L15" s="235"/>
      <c r="M15" s="235"/>
      <c r="N15" s="235"/>
      <c r="O15" s="244" t="s">
        <v>64</v>
      </c>
      <c r="P15" s="246" t="s">
        <v>65</v>
      </c>
      <c r="Q15" s="215" t="s">
        <v>64</v>
      </c>
      <c r="R15" s="217" t="s">
        <v>65</v>
      </c>
      <c r="S15" s="242"/>
    </row>
    <row r="16" spans="1:19" ht="24.95" customHeight="1" thickBot="1" x14ac:dyDescent="0.3">
      <c r="A16" s="222"/>
      <c r="B16" s="225"/>
      <c r="C16" s="134" t="s">
        <v>12</v>
      </c>
      <c r="D16" s="135" t="s">
        <v>13</v>
      </c>
      <c r="E16" s="135" t="s">
        <v>15</v>
      </c>
      <c r="F16" s="135" t="s">
        <v>16</v>
      </c>
      <c r="G16" s="135" t="s">
        <v>17</v>
      </c>
      <c r="H16" s="135" t="s">
        <v>19</v>
      </c>
      <c r="I16" s="135" t="s">
        <v>20</v>
      </c>
      <c r="J16" s="135" t="s">
        <v>22</v>
      </c>
      <c r="K16" s="135" t="s">
        <v>23</v>
      </c>
      <c r="L16" s="135" t="s">
        <v>24</v>
      </c>
      <c r="M16" s="135" t="s">
        <v>25</v>
      </c>
      <c r="N16" s="135" t="s">
        <v>26</v>
      </c>
      <c r="O16" s="245"/>
      <c r="P16" s="247"/>
      <c r="Q16" s="216"/>
      <c r="R16" s="218"/>
      <c r="S16" s="243"/>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9" t="s">
        <v>156</v>
      </c>
      <c r="B19" s="219"/>
      <c r="C19" s="219"/>
      <c r="D19" s="219"/>
      <c r="E19" s="219"/>
      <c r="F19" s="219"/>
      <c r="G19" s="219"/>
      <c r="H19" s="219"/>
      <c r="I19" s="219"/>
      <c r="J19" s="219"/>
      <c r="K19" s="219"/>
      <c r="L19" s="219"/>
      <c r="M19" s="219"/>
      <c r="N19" s="219"/>
      <c r="O19" s="219"/>
      <c r="P19" s="219"/>
      <c r="Q19" s="219"/>
      <c r="R19" s="219"/>
      <c r="S19" s="219"/>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20" t="s">
        <v>49</v>
      </c>
      <c r="B23" s="223" t="s">
        <v>142</v>
      </c>
      <c r="C23" s="226" t="s">
        <v>139</v>
      </c>
      <c r="D23" s="227"/>
      <c r="E23" s="227"/>
      <c r="F23" s="227"/>
      <c r="G23" s="227"/>
      <c r="H23" s="227"/>
      <c r="I23" s="227"/>
      <c r="J23" s="227"/>
      <c r="K23" s="227"/>
      <c r="L23" s="227"/>
      <c r="M23" s="227"/>
      <c r="N23" s="227"/>
      <c r="O23" s="227"/>
      <c r="P23" s="228"/>
      <c r="Q23" s="229" t="s">
        <v>140</v>
      </c>
      <c r="R23" s="231"/>
      <c r="S23" s="241" t="s">
        <v>141</v>
      </c>
    </row>
    <row r="24" spans="1:19" ht="54.95" customHeight="1" x14ac:dyDescent="0.25">
      <c r="A24" s="221"/>
      <c r="B24" s="224"/>
      <c r="C24" s="234" t="s">
        <v>64</v>
      </c>
      <c r="D24" s="235"/>
      <c r="E24" s="235"/>
      <c r="F24" s="235"/>
      <c r="G24" s="235"/>
      <c r="H24" s="235"/>
      <c r="I24" s="235"/>
      <c r="J24" s="235" t="s">
        <v>65</v>
      </c>
      <c r="K24" s="235"/>
      <c r="L24" s="235"/>
      <c r="M24" s="235"/>
      <c r="N24" s="235"/>
      <c r="O24" s="244" t="s">
        <v>64</v>
      </c>
      <c r="P24" s="246" t="s">
        <v>65</v>
      </c>
      <c r="Q24" s="215" t="s">
        <v>64</v>
      </c>
      <c r="R24" s="217" t="s">
        <v>65</v>
      </c>
      <c r="S24" s="242"/>
    </row>
    <row r="25" spans="1:19" ht="24.95" customHeight="1" thickBot="1" x14ac:dyDescent="0.3">
      <c r="A25" s="222"/>
      <c r="B25" s="225"/>
      <c r="C25" s="134" t="s">
        <v>12</v>
      </c>
      <c r="D25" s="135" t="s">
        <v>13</v>
      </c>
      <c r="E25" s="135" t="s">
        <v>15</v>
      </c>
      <c r="F25" s="135" t="s">
        <v>16</v>
      </c>
      <c r="G25" s="135" t="s">
        <v>17</v>
      </c>
      <c r="H25" s="135" t="s">
        <v>19</v>
      </c>
      <c r="I25" s="135" t="s">
        <v>20</v>
      </c>
      <c r="J25" s="135" t="s">
        <v>22</v>
      </c>
      <c r="K25" s="135" t="s">
        <v>23</v>
      </c>
      <c r="L25" s="135" t="s">
        <v>24</v>
      </c>
      <c r="M25" s="135" t="s">
        <v>25</v>
      </c>
      <c r="N25" s="135" t="s">
        <v>26</v>
      </c>
      <c r="O25" s="245"/>
      <c r="P25" s="247"/>
      <c r="Q25" s="216"/>
      <c r="R25" s="218"/>
      <c r="S25" s="243"/>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9" t="s">
        <v>157</v>
      </c>
      <c r="B28" s="219"/>
      <c r="C28" s="219"/>
      <c r="D28" s="219"/>
      <c r="E28" s="219"/>
      <c r="F28" s="219"/>
      <c r="G28" s="219"/>
      <c r="H28" s="219"/>
      <c r="I28" s="219"/>
      <c r="J28" s="219"/>
      <c r="K28" s="219"/>
      <c r="L28" s="219"/>
      <c r="M28" s="219"/>
      <c r="N28" s="219"/>
      <c r="O28" s="219"/>
      <c r="P28" s="219"/>
      <c r="Q28" s="219"/>
      <c r="R28" s="219"/>
      <c r="S28" s="219"/>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20" t="s">
        <v>49</v>
      </c>
      <c r="B32" s="223" t="s">
        <v>142</v>
      </c>
      <c r="C32" s="226" t="s">
        <v>139</v>
      </c>
      <c r="D32" s="227"/>
      <c r="E32" s="227"/>
      <c r="F32" s="227"/>
      <c r="G32" s="227"/>
      <c r="H32" s="227"/>
      <c r="I32" s="227"/>
      <c r="J32" s="227"/>
      <c r="K32" s="227"/>
      <c r="L32" s="227"/>
      <c r="M32" s="227"/>
      <c r="N32" s="227"/>
      <c r="O32" s="227"/>
      <c r="P32" s="228"/>
      <c r="Q32" s="229" t="s">
        <v>140</v>
      </c>
      <c r="R32" s="230"/>
      <c r="S32" s="231" t="s">
        <v>141</v>
      </c>
    </row>
    <row r="33" spans="1:19" ht="54.95" customHeight="1" x14ac:dyDescent="0.25">
      <c r="A33" s="221"/>
      <c r="B33" s="224"/>
      <c r="C33" s="234" t="s">
        <v>11</v>
      </c>
      <c r="D33" s="235"/>
      <c r="E33" s="235" t="s">
        <v>14</v>
      </c>
      <c r="F33" s="235"/>
      <c r="G33" s="235" t="s">
        <v>18</v>
      </c>
      <c r="H33" s="235"/>
      <c r="I33" s="235"/>
      <c r="J33" s="235"/>
      <c r="K33" s="235"/>
      <c r="L33" s="235" t="s">
        <v>21</v>
      </c>
      <c r="M33" s="235"/>
      <c r="N33" s="235"/>
      <c r="O33" s="235" t="s">
        <v>18</v>
      </c>
      <c r="P33" s="237" t="s">
        <v>21</v>
      </c>
      <c r="Q33" s="239" t="s">
        <v>18</v>
      </c>
      <c r="R33" s="213" t="s">
        <v>21</v>
      </c>
      <c r="S33" s="232"/>
    </row>
    <row r="34" spans="1:19" ht="24.95" customHeight="1" thickBot="1" x14ac:dyDescent="0.3">
      <c r="A34" s="222"/>
      <c r="B34" s="225"/>
      <c r="C34" s="134" t="s">
        <v>12</v>
      </c>
      <c r="D34" s="135" t="s">
        <v>13</v>
      </c>
      <c r="E34" s="135" t="s">
        <v>15</v>
      </c>
      <c r="F34" s="135" t="s">
        <v>16</v>
      </c>
      <c r="G34" s="135" t="s">
        <v>17</v>
      </c>
      <c r="H34" s="135" t="s">
        <v>19</v>
      </c>
      <c r="I34" s="135" t="s">
        <v>20</v>
      </c>
      <c r="J34" s="135" t="s">
        <v>22</v>
      </c>
      <c r="K34" s="135" t="s">
        <v>23</v>
      </c>
      <c r="L34" s="135" t="s">
        <v>24</v>
      </c>
      <c r="M34" s="135" t="s">
        <v>25</v>
      </c>
      <c r="N34" s="135" t="s">
        <v>26</v>
      </c>
      <c r="O34" s="236"/>
      <c r="P34" s="238"/>
      <c r="Q34" s="240"/>
      <c r="R34" s="214"/>
      <c r="S34" s="233"/>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9" t="s">
        <v>153</v>
      </c>
      <c r="B1" s="219"/>
      <c r="C1" s="219"/>
      <c r="D1" s="219"/>
      <c r="E1" s="219"/>
      <c r="F1" s="219"/>
      <c r="G1" s="219"/>
      <c r="H1" s="219"/>
      <c r="I1" s="219"/>
      <c r="J1" s="219"/>
      <c r="K1" s="219"/>
      <c r="L1" s="219"/>
      <c r="M1" s="219"/>
      <c r="N1" s="219"/>
      <c r="O1" s="219"/>
      <c r="P1" s="219"/>
      <c r="Q1" s="219"/>
      <c r="R1" s="219"/>
      <c r="S1" s="219"/>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20" t="s">
        <v>49</v>
      </c>
      <c r="B5" s="223" t="s">
        <v>142</v>
      </c>
      <c r="C5" s="226" t="s">
        <v>139</v>
      </c>
      <c r="D5" s="227"/>
      <c r="E5" s="227"/>
      <c r="F5" s="227"/>
      <c r="G5" s="227"/>
      <c r="H5" s="227"/>
      <c r="I5" s="227"/>
      <c r="J5" s="227"/>
      <c r="K5" s="227"/>
      <c r="L5" s="227"/>
      <c r="M5" s="227"/>
      <c r="N5" s="227"/>
      <c r="O5" s="227"/>
      <c r="P5" s="228"/>
      <c r="Q5" s="229" t="s">
        <v>140</v>
      </c>
      <c r="R5" s="231"/>
      <c r="S5" s="241" t="s">
        <v>141</v>
      </c>
    </row>
    <row r="6" spans="1:19" ht="54.95" customHeight="1" x14ac:dyDescent="0.25">
      <c r="A6" s="221"/>
      <c r="B6" s="224"/>
      <c r="C6" s="234" t="s">
        <v>11</v>
      </c>
      <c r="D6" s="235"/>
      <c r="E6" s="235" t="s">
        <v>14</v>
      </c>
      <c r="F6" s="235"/>
      <c r="G6" s="235"/>
      <c r="H6" s="235" t="s">
        <v>18</v>
      </c>
      <c r="I6" s="235"/>
      <c r="J6" s="235" t="s">
        <v>21</v>
      </c>
      <c r="K6" s="235"/>
      <c r="L6" s="235"/>
      <c r="M6" s="235"/>
      <c r="N6" s="235"/>
      <c r="O6" s="235" t="s">
        <v>18</v>
      </c>
      <c r="P6" s="237" t="s">
        <v>21</v>
      </c>
      <c r="Q6" s="239" t="s">
        <v>18</v>
      </c>
      <c r="R6" s="232" t="s">
        <v>21</v>
      </c>
      <c r="S6" s="242"/>
    </row>
    <row r="7" spans="1:19" ht="24.95" customHeight="1" thickBot="1" x14ac:dyDescent="0.3">
      <c r="A7" s="222"/>
      <c r="B7" s="225"/>
      <c r="C7" s="134" t="s">
        <v>12</v>
      </c>
      <c r="D7" s="135" t="s">
        <v>13</v>
      </c>
      <c r="E7" s="135" t="s">
        <v>15</v>
      </c>
      <c r="F7" s="135" t="s">
        <v>16</v>
      </c>
      <c r="G7" s="135" t="s">
        <v>17</v>
      </c>
      <c r="H7" s="135" t="s">
        <v>19</v>
      </c>
      <c r="I7" s="135" t="s">
        <v>20</v>
      </c>
      <c r="J7" s="135" t="s">
        <v>22</v>
      </c>
      <c r="K7" s="135" t="s">
        <v>23</v>
      </c>
      <c r="L7" s="135" t="s">
        <v>24</v>
      </c>
      <c r="M7" s="135" t="s">
        <v>25</v>
      </c>
      <c r="N7" s="135" t="s">
        <v>26</v>
      </c>
      <c r="O7" s="236"/>
      <c r="P7" s="238"/>
      <c r="Q7" s="240"/>
      <c r="R7" s="233"/>
      <c r="S7" s="243"/>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9" t="s">
        <v>152</v>
      </c>
      <c r="B10" s="219"/>
      <c r="C10" s="219"/>
      <c r="D10" s="219"/>
      <c r="E10" s="219"/>
      <c r="F10" s="219"/>
      <c r="G10" s="219"/>
      <c r="H10" s="219"/>
      <c r="I10" s="219"/>
      <c r="J10" s="219"/>
      <c r="K10" s="219"/>
      <c r="L10" s="219"/>
      <c r="M10" s="219"/>
      <c r="N10" s="219"/>
      <c r="O10" s="219"/>
      <c r="P10" s="219"/>
      <c r="Q10" s="219"/>
      <c r="R10" s="219"/>
      <c r="S10" s="219"/>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20" t="s">
        <v>49</v>
      </c>
      <c r="B14" s="223" t="s">
        <v>142</v>
      </c>
      <c r="C14" s="226" t="s">
        <v>139</v>
      </c>
      <c r="D14" s="227"/>
      <c r="E14" s="227"/>
      <c r="F14" s="227"/>
      <c r="G14" s="227"/>
      <c r="H14" s="227"/>
      <c r="I14" s="227"/>
      <c r="J14" s="227"/>
      <c r="K14" s="227"/>
      <c r="L14" s="227"/>
      <c r="M14" s="227"/>
      <c r="N14" s="227"/>
      <c r="O14" s="227"/>
      <c r="P14" s="228"/>
      <c r="Q14" s="229" t="s">
        <v>140</v>
      </c>
      <c r="R14" s="231"/>
      <c r="S14" s="241" t="s">
        <v>141</v>
      </c>
    </row>
    <row r="15" spans="1:19" ht="54.95" customHeight="1" x14ac:dyDescent="0.25">
      <c r="A15" s="221"/>
      <c r="B15" s="224"/>
      <c r="C15" s="144" t="s">
        <v>62</v>
      </c>
      <c r="D15" s="145" t="s">
        <v>63</v>
      </c>
      <c r="E15" s="235" t="s">
        <v>64</v>
      </c>
      <c r="F15" s="235"/>
      <c r="G15" s="235"/>
      <c r="H15" s="235" t="s">
        <v>65</v>
      </c>
      <c r="I15" s="235"/>
      <c r="J15" s="235"/>
      <c r="K15" s="235"/>
      <c r="L15" s="235"/>
      <c r="M15" s="235"/>
      <c r="N15" s="235"/>
      <c r="O15" s="244" t="s">
        <v>64</v>
      </c>
      <c r="P15" s="246" t="s">
        <v>65</v>
      </c>
      <c r="Q15" s="215" t="s">
        <v>64</v>
      </c>
      <c r="R15" s="217" t="s">
        <v>65</v>
      </c>
      <c r="S15" s="242"/>
    </row>
    <row r="16" spans="1:19" ht="24.95" customHeight="1" thickBot="1" x14ac:dyDescent="0.3">
      <c r="A16" s="222"/>
      <c r="B16" s="225"/>
      <c r="C16" s="134" t="s">
        <v>12</v>
      </c>
      <c r="D16" s="135" t="s">
        <v>13</v>
      </c>
      <c r="E16" s="135" t="s">
        <v>15</v>
      </c>
      <c r="F16" s="135" t="s">
        <v>16</v>
      </c>
      <c r="G16" s="135" t="s">
        <v>17</v>
      </c>
      <c r="H16" s="135" t="s">
        <v>19</v>
      </c>
      <c r="I16" s="135" t="s">
        <v>20</v>
      </c>
      <c r="J16" s="135" t="s">
        <v>22</v>
      </c>
      <c r="K16" s="135" t="s">
        <v>23</v>
      </c>
      <c r="L16" s="135" t="s">
        <v>24</v>
      </c>
      <c r="M16" s="135" t="s">
        <v>25</v>
      </c>
      <c r="N16" s="135" t="s">
        <v>26</v>
      </c>
      <c r="O16" s="245"/>
      <c r="P16" s="247"/>
      <c r="Q16" s="216"/>
      <c r="R16" s="218"/>
      <c r="S16" s="243"/>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9" t="s">
        <v>151</v>
      </c>
      <c r="B19" s="219"/>
      <c r="C19" s="219"/>
      <c r="D19" s="219"/>
      <c r="E19" s="219"/>
      <c r="F19" s="219"/>
      <c r="G19" s="219"/>
      <c r="H19" s="219"/>
      <c r="I19" s="219"/>
      <c r="J19" s="219"/>
      <c r="K19" s="219"/>
      <c r="L19" s="219"/>
      <c r="M19" s="219"/>
      <c r="N19" s="219"/>
      <c r="O19" s="219"/>
      <c r="P19" s="219"/>
      <c r="Q19" s="219"/>
      <c r="R19" s="219"/>
      <c r="S19" s="219"/>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20" t="s">
        <v>49</v>
      </c>
      <c r="B23" s="223" t="s">
        <v>142</v>
      </c>
      <c r="C23" s="226" t="s">
        <v>139</v>
      </c>
      <c r="D23" s="227"/>
      <c r="E23" s="227"/>
      <c r="F23" s="227"/>
      <c r="G23" s="227"/>
      <c r="H23" s="227"/>
      <c r="I23" s="227"/>
      <c r="J23" s="227"/>
      <c r="K23" s="227"/>
      <c r="L23" s="227"/>
      <c r="M23" s="227"/>
      <c r="N23" s="227"/>
      <c r="O23" s="227"/>
      <c r="P23" s="228"/>
      <c r="Q23" s="229" t="s">
        <v>140</v>
      </c>
      <c r="R23" s="231"/>
      <c r="S23" s="241" t="s">
        <v>141</v>
      </c>
    </row>
    <row r="24" spans="1:19" ht="54.95" customHeight="1" x14ac:dyDescent="0.25">
      <c r="A24" s="221"/>
      <c r="B24" s="224"/>
      <c r="C24" s="234" t="s">
        <v>64</v>
      </c>
      <c r="D24" s="235"/>
      <c r="E24" s="235"/>
      <c r="F24" s="235"/>
      <c r="G24" s="235"/>
      <c r="H24" s="235"/>
      <c r="I24" s="235"/>
      <c r="J24" s="235" t="s">
        <v>65</v>
      </c>
      <c r="K24" s="235"/>
      <c r="L24" s="235"/>
      <c r="M24" s="235"/>
      <c r="N24" s="235"/>
      <c r="O24" s="244" t="s">
        <v>64</v>
      </c>
      <c r="P24" s="246" t="s">
        <v>65</v>
      </c>
      <c r="Q24" s="215" t="s">
        <v>64</v>
      </c>
      <c r="R24" s="217" t="s">
        <v>65</v>
      </c>
      <c r="S24" s="242"/>
    </row>
    <row r="25" spans="1:19" ht="24.95" customHeight="1" thickBot="1" x14ac:dyDescent="0.3">
      <c r="A25" s="222"/>
      <c r="B25" s="225"/>
      <c r="C25" s="134" t="s">
        <v>12</v>
      </c>
      <c r="D25" s="135" t="s">
        <v>13</v>
      </c>
      <c r="E25" s="135" t="s">
        <v>15</v>
      </c>
      <c r="F25" s="135" t="s">
        <v>16</v>
      </c>
      <c r="G25" s="135" t="s">
        <v>17</v>
      </c>
      <c r="H25" s="135" t="s">
        <v>19</v>
      </c>
      <c r="I25" s="135" t="s">
        <v>20</v>
      </c>
      <c r="J25" s="135" t="s">
        <v>22</v>
      </c>
      <c r="K25" s="135" t="s">
        <v>23</v>
      </c>
      <c r="L25" s="135" t="s">
        <v>24</v>
      </c>
      <c r="M25" s="135" t="s">
        <v>25</v>
      </c>
      <c r="N25" s="135" t="s">
        <v>26</v>
      </c>
      <c r="O25" s="245"/>
      <c r="P25" s="247"/>
      <c r="Q25" s="216"/>
      <c r="R25" s="218"/>
      <c r="S25" s="243"/>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9" t="s">
        <v>150</v>
      </c>
      <c r="B28" s="219"/>
      <c r="C28" s="219"/>
      <c r="D28" s="219"/>
      <c r="E28" s="219"/>
      <c r="F28" s="219"/>
      <c r="G28" s="219"/>
      <c r="H28" s="219"/>
      <c r="I28" s="219"/>
      <c r="J28" s="219"/>
      <c r="K28" s="219"/>
      <c r="L28" s="219"/>
      <c r="M28" s="219"/>
      <c r="N28" s="219"/>
      <c r="O28" s="219"/>
      <c r="P28" s="219"/>
      <c r="Q28" s="219"/>
      <c r="R28" s="219"/>
      <c r="S28" s="219"/>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20" t="s">
        <v>49</v>
      </c>
      <c r="B32" s="223" t="s">
        <v>142</v>
      </c>
      <c r="C32" s="226" t="s">
        <v>139</v>
      </c>
      <c r="D32" s="227"/>
      <c r="E32" s="227"/>
      <c r="F32" s="227"/>
      <c r="G32" s="227"/>
      <c r="H32" s="227"/>
      <c r="I32" s="227"/>
      <c r="J32" s="227"/>
      <c r="K32" s="227"/>
      <c r="L32" s="227"/>
      <c r="M32" s="227"/>
      <c r="N32" s="227"/>
      <c r="O32" s="227"/>
      <c r="P32" s="228"/>
      <c r="Q32" s="229" t="s">
        <v>140</v>
      </c>
      <c r="R32" s="230"/>
      <c r="S32" s="231" t="s">
        <v>141</v>
      </c>
    </row>
    <row r="33" spans="1:19" ht="54.95" customHeight="1" x14ac:dyDescent="0.25">
      <c r="A33" s="221"/>
      <c r="B33" s="224"/>
      <c r="C33" s="234" t="s">
        <v>11</v>
      </c>
      <c r="D33" s="235"/>
      <c r="E33" s="235" t="s">
        <v>14</v>
      </c>
      <c r="F33" s="235"/>
      <c r="G33" s="235" t="s">
        <v>18</v>
      </c>
      <c r="H33" s="235"/>
      <c r="I33" s="235"/>
      <c r="J33" s="235"/>
      <c r="K33" s="235"/>
      <c r="L33" s="235" t="s">
        <v>21</v>
      </c>
      <c r="M33" s="235"/>
      <c r="N33" s="235"/>
      <c r="O33" s="235" t="s">
        <v>18</v>
      </c>
      <c r="P33" s="237" t="s">
        <v>21</v>
      </c>
      <c r="Q33" s="239" t="s">
        <v>18</v>
      </c>
      <c r="R33" s="213" t="s">
        <v>21</v>
      </c>
      <c r="S33" s="232"/>
    </row>
    <row r="34" spans="1:19" ht="24.95" customHeight="1" thickBot="1" x14ac:dyDescent="0.3">
      <c r="A34" s="222"/>
      <c r="B34" s="225"/>
      <c r="C34" s="134" t="s">
        <v>12</v>
      </c>
      <c r="D34" s="135" t="s">
        <v>13</v>
      </c>
      <c r="E34" s="135" t="s">
        <v>15</v>
      </c>
      <c r="F34" s="135" t="s">
        <v>16</v>
      </c>
      <c r="G34" s="135" t="s">
        <v>17</v>
      </c>
      <c r="H34" s="135" t="s">
        <v>19</v>
      </c>
      <c r="I34" s="135" t="s">
        <v>20</v>
      </c>
      <c r="J34" s="135" t="s">
        <v>22</v>
      </c>
      <c r="K34" s="135" t="s">
        <v>23</v>
      </c>
      <c r="L34" s="135" t="s">
        <v>24</v>
      </c>
      <c r="M34" s="135" t="s">
        <v>25</v>
      </c>
      <c r="N34" s="135" t="s">
        <v>26</v>
      </c>
      <c r="O34" s="236"/>
      <c r="P34" s="238"/>
      <c r="Q34" s="240"/>
      <c r="R34" s="214"/>
      <c r="S34" s="233"/>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9" t="s">
        <v>143</v>
      </c>
      <c r="B1" s="219"/>
      <c r="C1" s="219"/>
      <c r="D1" s="219"/>
      <c r="E1" s="219"/>
      <c r="F1" s="219"/>
      <c r="G1" s="219"/>
      <c r="H1" s="219"/>
      <c r="I1" s="219"/>
      <c r="J1" s="219"/>
      <c r="K1" s="219"/>
      <c r="L1" s="219"/>
      <c r="M1" s="219"/>
      <c r="N1" s="219"/>
      <c r="O1" s="219"/>
      <c r="P1" s="219"/>
      <c r="Q1" s="219"/>
      <c r="R1" s="219"/>
      <c r="S1" s="219"/>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20" t="s">
        <v>49</v>
      </c>
      <c r="B4" s="223" t="s">
        <v>142</v>
      </c>
      <c r="C4" s="226" t="s">
        <v>139</v>
      </c>
      <c r="D4" s="227"/>
      <c r="E4" s="227"/>
      <c r="F4" s="227"/>
      <c r="G4" s="227"/>
      <c r="H4" s="227"/>
      <c r="I4" s="227"/>
      <c r="J4" s="227"/>
      <c r="K4" s="227"/>
      <c r="L4" s="227"/>
      <c r="M4" s="227"/>
      <c r="N4" s="227"/>
      <c r="O4" s="227"/>
      <c r="P4" s="228"/>
      <c r="Q4" s="229" t="s">
        <v>140</v>
      </c>
      <c r="R4" s="231"/>
      <c r="S4" s="241" t="s">
        <v>141</v>
      </c>
    </row>
    <row r="5" spans="1:19" ht="54.95" customHeight="1" x14ac:dyDescent="0.25">
      <c r="A5" s="221"/>
      <c r="B5" s="224"/>
      <c r="C5" s="234" t="s">
        <v>11</v>
      </c>
      <c r="D5" s="235"/>
      <c r="E5" s="235" t="s">
        <v>14</v>
      </c>
      <c r="F5" s="235"/>
      <c r="G5" s="235"/>
      <c r="H5" s="235" t="s">
        <v>18</v>
      </c>
      <c r="I5" s="235"/>
      <c r="J5" s="235" t="s">
        <v>21</v>
      </c>
      <c r="K5" s="235"/>
      <c r="L5" s="235"/>
      <c r="M5" s="235"/>
      <c r="N5" s="235"/>
      <c r="O5" s="235" t="s">
        <v>18</v>
      </c>
      <c r="P5" s="237" t="s">
        <v>21</v>
      </c>
      <c r="Q5" s="239" t="s">
        <v>18</v>
      </c>
      <c r="R5" s="232" t="s">
        <v>21</v>
      </c>
      <c r="S5" s="242"/>
    </row>
    <row r="6" spans="1:19" ht="24.95" customHeight="1" thickBot="1" x14ac:dyDescent="0.3">
      <c r="A6" s="222"/>
      <c r="B6" s="225"/>
      <c r="C6" s="134" t="s">
        <v>12</v>
      </c>
      <c r="D6" s="135" t="s">
        <v>13</v>
      </c>
      <c r="E6" s="135" t="s">
        <v>15</v>
      </c>
      <c r="F6" s="135" t="s">
        <v>16</v>
      </c>
      <c r="G6" s="135" t="s">
        <v>17</v>
      </c>
      <c r="H6" s="135" t="s">
        <v>19</v>
      </c>
      <c r="I6" s="135" t="s">
        <v>20</v>
      </c>
      <c r="J6" s="135" t="s">
        <v>22</v>
      </c>
      <c r="K6" s="135" t="s">
        <v>23</v>
      </c>
      <c r="L6" s="135" t="s">
        <v>24</v>
      </c>
      <c r="M6" s="135" t="s">
        <v>25</v>
      </c>
      <c r="N6" s="135" t="s">
        <v>26</v>
      </c>
      <c r="O6" s="236"/>
      <c r="P6" s="238"/>
      <c r="Q6" s="240"/>
      <c r="R6" s="233"/>
      <c r="S6" s="243"/>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19" t="s">
        <v>144</v>
      </c>
      <c r="B9" s="219"/>
      <c r="C9" s="219"/>
      <c r="D9" s="219"/>
      <c r="E9" s="219"/>
      <c r="F9" s="219"/>
      <c r="G9" s="219"/>
      <c r="H9" s="219"/>
      <c r="I9" s="219"/>
      <c r="J9" s="219"/>
      <c r="K9" s="219"/>
      <c r="L9" s="219"/>
      <c r="M9" s="219"/>
      <c r="N9" s="219"/>
      <c r="O9" s="219"/>
      <c r="P9" s="219"/>
      <c r="Q9" s="219"/>
      <c r="R9" s="219"/>
      <c r="S9" s="219"/>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20" t="s">
        <v>49</v>
      </c>
      <c r="B12" s="223" t="s">
        <v>142</v>
      </c>
      <c r="C12" s="226" t="s">
        <v>139</v>
      </c>
      <c r="D12" s="227"/>
      <c r="E12" s="227"/>
      <c r="F12" s="227"/>
      <c r="G12" s="227"/>
      <c r="H12" s="227"/>
      <c r="I12" s="227"/>
      <c r="J12" s="227"/>
      <c r="K12" s="227"/>
      <c r="L12" s="227"/>
      <c r="M12" s="227"/>
      <c r="N12" s="227"/>
      <c r="O12" s="227"/>
      <c r="P12" s="228"/>
      <c r="Q12" s="229" t="s">
        <v>140</v>
      </c>
      <c r="R12" s="231"/>
      <c r="S12" s="241" t="s">
        <v>141</v>
      </c>
    </row>
    <row r="13" spans="1:19" ht="54.95" customHeight="1" x14ac:dyDescent="0.25">
      <c r="A13" s="221"/>
      <c r="B13" s="224"/>
      <c r="C13" s="144" t="s">
        <v>62</v>
      </c>
      <c r="D13" s="145" t="s">
        <v>63</v>
      </c>
      <c r="E13" s="235" t="s">
        <v>64</v>
      </c>
      <c r="F13" s="235"/>
      <c r="G13" s="235"/>
      <c r="H13" s="235" t="s">
        <v>65</v>
      </c>
      <c r="I13" s="235"/>
      <c r="J13" s="235"/>
      <c r="K13" s="235"/>
      <c r="L13" s="235"/>
      <c r="M13" s="235"/>
      <c r="N13" s="235"/>
      <c r="O13" s="244" t="s">
        <v>64</v>
      </c>
      <c r="P13" s="246" t="s">
        <v>65</v>
      </c>
      <c r="Q13" s="215" t="s">
        <v>64</v>
      </c>
      <c r="R13" s="217" t="s">
        <v>65</v>
      </c>
      <c r="S13" s="242"/>
    </row>
    <row r="14" spans="1:19" ht="24.95" customHeight="1" thickBot="1" x14ac:dyDescent="0.3">
      <c r="A14" s="222"/>
      <c r="B14" s="225"/>
      <c r="C14" s="134" t="s">
        <v>12</v>
      </c>
      <c r="D14" s="135" t="s">
        <v>13</v>
      </c>
      <c r="E14" s="135" t="s">
        <v>15</v>
      </c>
      <c r="F14" s="135" t="s">
        <v>16</v>
      </c>
      <c r="G14" s="135" t="s">
        <v>17</v>
      </c>
      <c r="H14" s="135" t="s">
        <v>19</v>
      </c>
      <c r="I14" s="135" t="s">
        <v>20</v>
      </c>
      <c r="J14" s="135" t="s">
        <v>22</v>
      </c>
      <c r="K14" s="135" t="s">
        <v>23</v>
      </c>
      <c r="L14" s="135" t="s">
        <v>24</v>
      </c>
      <c r="M14" s="135" t="s">
        <v>25</v>
      </c>
      <c r="N14" s="135" t="s">
        <v>26</v>
      </c>
      <c r="O14" s="245"/>
      <c r="P14" s="247"/>
      <c r="Q14" s="216"/>
      <c r="R14" s="218"/>
      <c r="S14" s="243"/>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19" t="s">
        <v>145</v>
      </c>
      <c r="B17" s="219"/>
      <c r="C17" s="219"/>
      <c r="D17" s="219"/>
      <c r="E17" s="219"/>
      <c r="F17" s="219"/>
      <c r="G17" s="219"/>
      <c r="H17" s="219"/>
      <c r="I17" s="219"/>
      <c r="J17" s="219"/>
      <c r="K17" s="219"/>
      <c r="L17" s="219"/>
      <c r="M17" s="219"/>
      <c r="N17" s="219"/>
      <c r="O17" s="219"/>
      <c r="P17" s="219"/>
      <c r="Q17" s="219"/>
      <c r="R17" s="219"/>
      <c r="S17" s="219"/>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20" t="s">
        <v>49</v>
      </c>
      <c r="B20" s="223" t="s">
        <v>142</v>
      </c>
      <c r="C20" s="226" t="s">
        <v>139</v>
      </c>
      <c r="D20" s="227"/>
      <c r="E20" s="227"/>
      <c r="F20" s="227"/>
      <c r="G20" s="227"/>
      <c r="H20" s="227"/>
      <c r="I20" s="227"/>
      <c r="J20" s="227"/>
      <c r="K20" s="227"/>
      <c r="L20" s="227"/>
      <c r="M20" s="227"/>
      <c r="N20" s="227"/>
      <c r="O20" s="227"/>
      <c r="P20" s="228"/>
      <c r="Q20" s="229" t="s">
        <v>140</v>
      </c>
      <c r="R20" s="231"/>
      <c r="S20" s="241" t="s">
        <v>141</v>
      </c>
    </row>
    <row r="21" spans="1:19" ht="54.95" customHeight="1" x14ac:dyDescent="0.25">
      <c r="A21" s="221"/>
      <c r="B21" s="224"/>
      <c r="C21" s="234" t="s">
        <v>64</v>
      </c>
      <c r="D21" s="235"/>
      <c r="E21" s="235"/>
      <c r="F21" s="235"/>
      <c r="G21" s="235"/>
      <c r="H21" s="235"/>
      <c r="I21" s="235"/>
      <c r="J21" s="235" t="s">
        <v>65</v>
      </c>
      <c r="K21" s="235"/>
      <c r="L21" s="235"/>
      <c r="M21" s="235"/>
      <c r="N21" s="235"/>
      <c r="O21" s="244" t="s">
        <v>64</v>
      </c>
      <c r="P21" s="246" t="s">
        <v>65</v>
      </c>
      <c r="Q21" s="215" t="s">
        <v>64</v>
      </c>
      <c r="R21" s="217" t="s">
        <v>65</v>
      </c>
      <c r="S21" s="242"/>
    </row>
    <row r="22" spans="1:19" ht="24.95" customHeight="1" thickBot="1" x14ac:dyDescent="0.3">
      <c r="A22" s="222"/>
      <c r="B22" s="225"/>
      <c r="C22" s="134" t="s">
        <v>12</v>
      </c>
      <c r="D22" s="135" t="s">
        <v>13</v>
      </c>
      <c r="E22" s="135" t="s">
        <v>15</v>
      </c>
      <c r="F22" s="135" t="s">
        <v>16</v>
      </c>
      <c r="G22" s="135" t="s">
        <v>17</v>
      </c>
      <c r="H22" s="135" t="s">
        <v>19</v>
      </c>
      <c r="I22" s="135" t="s">
        <v>20</v>
      </c>
      <c r="J22" s="135" t="s">
        <v>22</v>
      </c>
      <c r="K22" s="135" t="s">
        <v>23</v>
      </c>
      <c r="L22" s="135" t="s">
        <v>24</v>
      </c>
      <c r="M22" s="135" t="s">
        <v>25</v>
      </c>
      <c r="N22" s="135" t="s">
        <v>26</v>
      </c>
      <c r="O22" s="245"/>
      <c r="P22" s="247"/>
      <c r="Q22" s="216"/>
      <c r="R22" s="218"/>
      <c r="S22" s="243"/>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19" t="s">
        <v>146</v>
      </c>
      <c r="B25" s="219"/>
      <c r="C25" s="219"/>
      <c r="D25" s="219"/>
      <c r="E25" s="219"/>
      <c r="F25" s="219"/>
      <c r="G25" s="219"/>
      <c r="H25" s="219"/>
      <c r="I25" s="219"/>
      <c r="J25" s="219"/>
      <c r="K25" s="219"/>
      <c r="L25" s="219"/>
      <c r="M25" s="219"/>
      <c r="N25" s="219"/>
      <c r="O25" s="219"/>
      <c r="P25" s="219"/>
      <c r="Q25" s="219"/>
      <c r="R25" s="219"/>
      <c r="S25" s="219"/>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20" t="s">
        <v>49</v>
      </c>
      <c r="B28" s="223" t="s">
        <v>142</v>
      </c>
      <c r="C28" s="226" t="s">
        <v>139</v>
      </c>
      <c r="D28" s="227"/>
      <c r="E28" s="227"/>
      <c r="F28" s="227"/>
      <c r="G28" s="227"/>
      <c r="H28" s="227"/>
      <c r="I28" s="227"/>
      <c r="J28" s="227"/>
      <c r="K28" s="227"/>
      <c r="L28" s="227"/>
      <c r="M28" s="227"/>
      <c r="N28" s="227"/>
      <c r="O28" s="227"/>
      <c r="P28" s="228"/>
      <c r="Q28" s="229" t="s">
        <v>140</v>
      </c>
      <c r="R28" s="230"/>
      <c r="S28" s="231" t="s">
        <v>141</v>
      </c>
    </row>
    <row r="29" spans="1:19" ht="54.95" customHeight="1" x14ac:dyDescent="0.25">
      <c r="A29" s="221"/>
      <c r="B29" s="224"/>
      <c r="C29" s="234" t="s">
        <v>11</v>
      </c>
      <c r="D29" s="235"/>
      <c r="E29" s="235" t="s">
        <v>14</v>
      </c>
      <c r="F29" s="235"/>
      <c r="G29" s="235" t="s">
        <v>18</v>
      </c>
      <c r="H29" s="235"/>
      <c r="I29" s="235"/>
      <c r="J29" s="235"/>
      <c r="K29" s="235"/>
      <c r="L29" s="235" t="s">
        <v>21</v>
      </c>
      <c r="M29" s="235"/>
      <c r="N29" s="235"/>
      <c r="O29" s="235" t="s">
        <v>18</v>
      </c>
      <c r="P29" s="237" t="s">
        <v>21</v>
      </c>
      <c r="Q29" s="239" t="s">
        <v>18</v>
      </c>
      <c r="R29" s="213" t="s">
        <v>21</v>
      </c>
      <c r="S29" s="232"/>
    </row>
    <row r="30" spans="1:19" ht="24.95" customHeight="1" thickBot="1" x14ac:dyDescent="0.3">
      <c r="A30" s="222"/>
      <c r="B30" s="225"/>
      <c r="C30" s="134" t="s">
        <v>12</v>
      </c>
      <c r="D30" s="135" t="s">
        <v>13</v>
      </c>
      <c r="E30" s="135" t="s">
        <v>15</v>
      </c>
      <c r="F30" s="135" t="s">
        <v>16</v>
      </c>
      <c r="G30" s="135" t="s">
        <v>17</v>
      </c>
      <c r="H30" s="135" t="s">
        <v>19</v>
      </c>
      <c r="I30" s="135" t="s">
        <v>20</v>
      </c>
      <c r="J30" s="135" t="s">
        <v>22</v>
      </c>
      <c r="K30" s="135" t="s">
        <v>23</v>
      </c>
      <c r="L30" s="135" t="s">
        <v>24</v>
      </c>
      <c r="M30" s="135" t="s">
        <v>25</v>
      </c>
      <c r="N30" s="135" t="s">
        <v>26</v>
      </c>
      <c r="O30" s="236"/>
      <c r="P30" s="238"/>
      <c r="Q30" s="240"/>
      <c r="R30" s="214"/>
      <c r="S30" s="233"/>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48" t="s">
        <v>66</v>
      </c>
      <c r="B1" s="248"/>
      <c r="C1" s="248"/>
      <c r="D1" s="248"/>
      <c r="E1" s="248" t="s">
        <v>67</v>
      </c>
      <c r="F1" s="248"/>
      <c r="G1" s="248"/>
      <c r="H1" s="248"/>
      <c r="I1" s="248" t="s">
        <v>138</v>
      </c>
      <c r="J1" s="248"/>
      <c r="K1" s="248"/>
      <c r="L1" s="248"/>
      <c r="M1" s="248" t="s">
        <v>137</v>
      </c>
      <c r="N1" s="248"/>
      <c r="O1" s="248"/>
      <c r="P1" s="24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2017-04-17T05:03:56Z</dcterms:modified>
  <cp:category>Copyright by D@niel2016</cp:category>
</cp:coreProperties>
</file>